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1670" yWindow="150" windowWidth="18075" windowHeight="10680" activeTab="1"/>
  </bookViews>
  <sheets>
    <sheet name="Rekapitulace" sheetId="3" r:id="rId1"/>
    <sheet name="Rozpočet" sheetId="2" r:id="rId2"/>
    <sheet name="Parametry" sheetId="1" r:id="rId3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9" i="2" l="1"/>
  <c r="G99" i="2"/>
  <c r="E99" i="2"/>
  <c r="H97" i="2"/>
  <c r="G97" i="2"/>
  <c r="E97" i="2"/>
  <c r="I97" i="2" s="1"/>
  <c r="H94" i="2"/>
  <c r="G94" i="2"/>
  <c r="E94" i="2"/>
  <c r="I94" i="2" s="1"/>
  <c r="H123" i="2"/>
  <c r="G123" i="2"/>
  <c r="E123" i="2"/>
  <c r="H121" i="2"/>
  <c r="G121" i="2"/>
  <c r="E121" i="2"/>
  <c r="H113" i="2"/>
  <c r="H115" i="2"/>
  <c r="H116" i="2"/>
  <c r="H117" i="2"/>
  <c r="H119" i="2"/>
  <c r="H126" i="2"/>
  <c r="H127" i="2"/>
  <c r="H129" i="2"/>
  <c r="H132" i="2"/>
  <c r="H134" i="2"/>
  <c r="H137" i="2"/>
  <c r="H139" i="2"/>
  <c r="H140" i="2"/>
  <c r="H111" i="2"/>
  <c r="G113" i="2"/>
  <c r="G115" i="2"/>
  <c r="G116" i="2"/>
  <c r="G117" i="2"/>
  <c r="G119" i="2"/>
  <c r="G126" i="2"/>
  <c r="G127" i="2"/>
  <c r="G129" i="2"/>
  <c r="G132" i="2"/>
  <c r="G134" i="2"/>
  <c r="G137" i="2"/>
  <c r="G139" i="2"/>
  <c r="G140" i="2"/>
  <c r="G111" i="2"/>
  <c r="E113" i="2"/>
  <c r="E115" i="2"/>
  <c r="E116" i="2"/>
  <c r="E117" i="2"/>
  <c r="E119" i="2"/>
  <c r="E126" i="2"/>
  <c r="E127" i="2"/>
  <c r="E129" i="2"/>
  <c r="E132" i="2"/>
  <c r="E134" i="2"/>
  <c r="E137" i="2"/>
  <c r="E139" i="2"/>
  <c r="E140" i="2"/>
  <c r="E111" i="2"/>
  <c r="H74" i="2"/>
  <c r="G74" i="2"/>
  <c r="E74" i="2"/>
  <c r="I111" i="2" l="1"/>
  <c r="I119" i="2"/>
  <c r="I99" i="2"/>
  <c r="I115" i="2"/>
  <c r="I113" i="2"/>
  <c r="I134" i="2"/>
  <c r="I132" i="2"/>
  <c r="I140" i="2"/>
  <c r="I139" i="2"/>
  <c r="I126" i="2"/>
  <c r="I116" i="2"/>
  <c r="I117" i="2"/>
  <c r="I137" i="2"/>
  <c r="I129" i="2"/>
  <c r="I127" i="2"/>
  <c r="I123" i="2"/>
  <c r="G141" i="2"/>
  <c r="I121" i="2"/>
  <c r="I74" i="2"/>
  <c r="E141" i="2"/>
  <c r="I141" i="2" l="1"/>
  <c r="C10" i="3" s="1"/>
  <c r="C9" i="3"/>
  <c r="H107" i="2"/>
  <c r="H106" i="2"/>
  <c r="G106" i="2"/>
  <c r="E106" i="2"/>
  <c r="H103" i="2"/>
  <c r="G103" i="2"/>
  <c r="E103" i="2"/>
  <c r="I103" i="2" s="1"/>
  <c r="H102" i="2"/>
  <c r="G102" i="2"/>
  <c r="E102" i="2"/>
  <c r="H101" i="2"/>
  <c r="G101" i="2"/>
  <c r="E101" i="2"/>
  <c r="H96" i="2"/>
  <c r="G96" i="2"/>
  <c r="E96" i="2"/>
  <c r="H92" i="2"/>
  <c r="G92" i="2"/>
  <c r="E92" i="2"/>
  <c r="H90" i="2"/>
  <c r="G90" i="2"/>
  <c r="E90" i="2"/>
  <c r="H88" i="2"/>
  <c r="G88" i="2"/>
  <c r="E88" i="2"/>
  <c r="H85" i="2"/>
  <c r="G85" i="2"/>
  <c r="E85" i="2"/>
  <c r="H83" i="2"/>
  <c r="G83" i="2"/>
  <c r="E83" i="2"/>
  <c r="H81" i="2"/>
  <c r="G81" i="2"/>
  <c r="E81" i="2"/>
  <c r="H80" i="2"/>
  <c r="G80" i="2"/>
  <c r="E80" i="2"/>
  <c r="H77" i="2"/>
  <c r="G77" i="2"/>
  <c r="E77" i="2"/>
  <c r="H75" i="2"/>
  <c r="G75" i="2"/>
  <c r="E75" i="2"/>
  <c r="H73" i="2"/>
  <c r="G73" i="2"/>
  <c r="E73" i="2"/>
  <c r="H72" i="2"/>
  <c r="G72" i="2"/>
  <c r="E72" i="2"/>
  <c r="H71" i="2"/>
  <c r="G71" i="2"/>
  <c r="E71" i="2"/>
  <c r="H69" i="2"/>
  <c r="G69" i="2"/>
  <c r="E69" i="2"/>
  <c r="H67" i="2"/>
  <c r="G67" i="2"/>
  <c r="E67" i="2"/>
  <c r="H65" i="2"/>
  <c r="G65" i="2"/>
  <c r="E65" i="2"/>
  <c r="H63" i="2"/>
  <c r="G63" i="2"/>
  <c r="E63" i="2"/>
  <c r="H60" i="2"/>
  <c r="G60" i="2"/>
  <c r="E60" i="2"/>
  <c r="H59" i="2"/>
  <c r="G59" i="2"/>
  <c r="E59" i="2"/>
  <c r="H58" i="2"/>
  <c r="G58" i="2"/>
  <c r="E58" i="2"/>
  <c r="H56" i="2"/>
  <c r="G56" i="2"/>
  <c r="E56" i="2"/>
  <c r="H55" i="2"/>
  <c r="G55" i="2"/>
  <c r="E55" i="2"/>
  <c r="I55" i="2" s="1"/>
  <c r="H54" i="2"/>
  <c r="G54" i="2"/>
  <c r="E54" i="2"/>
  <c r="H53" i="2"/>
  <c r="G53" i="2"/>
  <c r="E53" i="2"/>
  <c r="H52" i="2"/>
  <c r="G52" i="2"/>
  <c r="E52" i="2"/>
  <c r="H51" i="2"/>
  <c r="G51" i="2"/>
  <c r="E51" i="2"/>
  <c r="H49" i="2"/>
  <c r="G49" i="2"/>
  <c r="E49" i="2"/>
  <c r="H47" i="2"/>
  <c r="G47" i="2"/>
  <c r="E47" i="2"/>
  <c r="H45" i="2"/>
  <c r="G45" i="2"/>
  <c r="E45" i="2"/>
  <c r="G41" i="2"/>
  <c r="G42" i="2" s="1"/>
  <c r="H38" i="2"/>
  <c r="G38" i="2"/>
  <c r="E38" i="2"/>
  <c r="H36" i="2"/>
  <c r="G36" i="2"/>
  <c r="E36" i="2"/>
  <c r="H34" i="2"/>
  <c r="G34" i="2"/>
  <c r="E34" i="2"/>
  <c r="H33" i="2"/>
  <c r="G33" i="2"/>
  <c r="E33" i="2"/>
  <c r="I33" i="2" s="1"/>
  <c r="H31" i="2"/>
  <c r="G31" i="2"/>
  <c r="E31" i="2"/>
  <c r="H29" i="2"/>
  <c r="G29" i="2"/>
  <c r="E29" i="2"/>
  <c r="H27" i="2"/>
  <c r="G27" i="2"/>
  <c r="E27" i="2"/>
  <c r="H25" i="2"/>
  <c r="G25" i="2"/>
  <c r="E25" i="2"/>
  <c r="H23" i="2"/>
  <c r="G23" i="2"/>
  <c r="E23" i="2"/>
  <c r="H21" i="2"/>
  <c r="G21" i="2"/>
  <c r="E21" i="2"/>
  <c r="H19" i="2"/>
  <c r="G19" i="2"/>
  <c r="E19" i="2"/>
  <c r="I19" i="2" s="1"/>
  <c r="H17" i="2"/>
  <c r="G17" i="2"/>
  <c r="E17" i="2"/>
  <c r="H15" i="2"/>
  <c r="G15" i="2"/>
  <c r="E15" i="2"/>
  <c r="H14" i="2"/>
  <c r="G14" i="2"/>
  <c r="E14" i="2"/>
  <c r="H13" i="2"/>
  <c r="G13" i="2"/>
  <c r="E13" i="2"/>
  <c r="H11" i="2"/>
  <c r="G11" i="2"/>
  <c r="E11" i="2"/>
  <c r="H9" i="2"/>
  <c r="G9" i="2"/>
  <c r="E9" i="2"/>
  <c r="H7" i="2"/>
  <c r="G7" i="2"/>
  <c r="E7" i="2"/>
  <c r="H6" i="2"/>
  <c r="G6" i="2"/>
  <c r="E6" i="2"/>
  <c r="H4" i="2"/>
  <c r="G4" i="2"/>
  <c r="E4" i="2"/>
  <c r="I14" i="2" l="1"/>
  <c r="I11" i="2"/>
  <c r="I25" i="2"/>
  <c r="I58" i="2"/>
  <c r="I31" i="2"/>
  <c r="I45" i="2"/>
  <c r="I56" i="2"/>
  <c r="I71" i="2"/>
  <c r="I85" i="2"/>
  <c r="I15" i="2"/>
  <c r="I106" i="2"/>
  <c r="I21" i="2"/>
  <c r="I72" i="2"/>
  <c r="I88" i="2"/>
  <c r="I9" i="2"/>
  <c r="I17" i="2"/>
  <c r="I27" i="2"/>
  <c r="I54" i="2"/>
  <c r="I67" i="2"/>
  <c r="I6" i="2"/>
  <c r="I23" i="2"/>
  <c r="I38" i="2"/>
  <c r="I52" i="2"/>
  <c r="I63" i="2"/>
  <c r="I77" i="2"/>
  <c r="I96" i="2"/>
  <c r="I13" i="2"/>
  <c r="I69" i="2"/>
  <c r="I83" i="2"/>
  <c r="I34" i="2"/>
  <c r="I49" i="2"/>
  <c r="I59" i="2"/>
  <c r="I73" i="2"/>
  <c r="I90" i="2"/>
  <c r="I81" i="2"/>
  <c r="I102" i="2"/>
  <c r="C11" i="3"/>
  <c r="I7" i="2"/>
  <c r="I36" i="2"/>
  <c r="I53" i="2"/>
  <c r="I65" i="2"/>
  <c r="I80" i="2"/>
  <c r="I101" i="2"/>
  <c r="E39" i="2"/>
  <c r="G39" i="2"/>
  <c r="I29" i="2"/>
  <c r="G108" i="2"/>
  <c r="C6" i="3" s="1"/>
  <c r="I51" i="2"/>
  <c r="I60" i="2"/>
  <c r="I75" i="2"/>
  <c r="I92" i="2"/>
  <c r="I107" i="2"/>
  <c r="I47" i="2"/>
  <c r="I4" i="2"/>
  <c r="I39" i="2" l="1"/>
  <c r="D41" i="2" s="1"/>
  <c r="H41" i="2" s="1"/>
  <c r="I108" i="2"/>
  <c r="E108" i="2"/>
  <c r="C5" i="3" s="1"/>
  <c r="C8" i="3" s="1"/>
  <c r="E41" i="2" l="1"/>
  <c r="I41" i="2" s="1"/>
  <c r="I42" i="2" s="1"/>
  <c r="E42" i="2" l="1"/>
  <c r="B3" i="3" s="1"/>
  <c r="C4" i="3" s="1"/>
  <c r="C7" i="3" s="1"/>
  <c r="C12" i="3" s="1"/>
  <c r="C18" i="3" s="1"/>
  <c r="B4" i="3" l="1"/>
  <c r="B7" i="3" s="1"/>
  <c r="B12" i="3" s="1"/>
  <c r="C19" i="3"/>
  <c r="C15" i="3"/>
  <c r="C13" i="3" l="1"/>
  <c r="C14" i="3"/>
  <c r="C20" i="3"/>
  <c r="C16" i="3" l="1"/>
  <c r="C21" i="3" s="1"/>
  <c r="C22" i="3" l="1"/>
</calcChain>
</file>

<file path=xl/sharedStrings.xml><?xml version="1.0" encoding="utf-8"?>
<sst xmlns="http://schemas.openxmlformats.org/spreadsheetml/2006/main" count="373" uniqueCount="219">
  <si>
    <t>Název</t>
  </si>
  <si>
    <t>Hodnota</t>
  </si>
  <si>
    <t>Nadpis rekapitulace</t>
  </si>
  <si>
    <t>Seznam prací a dodávek elektrotechnických zařízení</t>
  </si>
  <si>
    <t>Akce</t>
  </si>
  <si>
    <t>Projekt</t>
  </si>
  <si>
    <t>Investor</t>
  </si>
  <si>
    <t>Z. č.</t>
  </si>
  <si>
    <t/>
  </si>
  <si>
    <t>A. č.</t>
  </si>
  <si>
    <t>Smlouva</t>
  </si>
  <si>
    <t>Vypracoval</t>
  </si>
  <si>
    <t>Kontroloval</t>
  </si>
  <si>
    <t>Datum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</si>
  <si>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</si>
  <si>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</si>
  <si>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</si>
  <si>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</si>
  <si>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</si>
  <si>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</si>
  <si>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</si>
  <si>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</si>
  <si>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</si>
  <si>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</si>
  <si>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</si>
  <si>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</si>
  <si>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</si>
  <si>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</si>
  <si>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</si>
  <si>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</si>
  <si>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3,25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</si>
  <si>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</si>
  <si>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</si>
  <si>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</si>
  <si>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</si>
  <si>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</si>
  <si>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</si>
  <si>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</si>
  <si>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</si>
  <si>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</si>
  <si>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</si>
  <si>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</si>
  <si>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</si>
  <si>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</si>
  <si>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</si>
  <si>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</si>
  <si>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</si>
  <si>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</si>
  <si>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</si>
  <si>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</si>
  <si>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</si>
  <si>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Rozvaděč RS1</t>
  </si>
  <si>
    <t>OCELOPLECHOVÁ ROZVODNICE</t>
  </si>
  <si>
    <t>Rozměr 600x400x250mm</t>
  </si>
  <si>
    <t>ks</t>
  </si>
  <si>
    <t>ROZV.PŘÍSLUŠENSTVÍ</t>
  </si>
  <si>
    <t>Nosná konstrukce s DIN lištama</t>
  </si>
  <si>
    <t>Zámek FAB FL92Z</t>
  </si>
  <si>
    <t>Páčkové výkonové spínače</t>
  </si>
  <si>
    <t>40/3 3 pólový 40A</t>
  </si>
  <si>
    <t>JISTIČ 3 PÓLOVÝ  CHAR. "C"</t>
  </si>
  <si>
    <t>16C/3 16A</t>
  </si>
  <si>
    <t>JISTIČ 3 PÓLOVÝ  CHAR. "B"</t>
  </si>
  <si>
    <t>16B/3 16A</t>
  </si>
  <si>
    <t>16B/1 16A</t>
  </si>
  <si>
    <t>Ks</t>
  </si>
  <si>
    <t>6B/1 6A</t>
  </si>
  <si>
    <t>STYKAČ</t>
  </si>
  <si>
    <t>Instalační stykač 20A/230V</t>
  </si>
  <si>
    <t>SOUMRAKOVÝ SPÍNAČ</t>
  </si>
  <si>
    <t>Soumrakový spínač + čidlo</t>
  </si>
  <si>
    <t>VYPÍNAČ 1-PÓL.</t>
  </si>
  <si>
    <t>Otočný na DIN  20A/1</t>
  </si>
  <si>
    <t>4-PÓLOVÝ PROUDOVÝ CHRÁNIČ</t>
  </si>
  <si>
    <t>40/4/030 40A</t>
  </si>
  <si>
    <t>32B/3 32A</t>
  </si>
  <si>
    <t>ZÁSUVKA PRŮMYSLOVÁ, VESTAVNÁ ŠIKMÁ - MIN. VELIKOST PŘÍRUBY, IP 44</t>
  </si>
  <si>
    <t>Zásuvka průmyslová, šikmá, s minimální velikostí příruby, vestavná montáž; řazení 3P+N+PE; b. IP 44, 32 A</t>
  </si>
  <si>
    <t>ZÁSUVKA VESTAVNÁ IP44</t>
  </si>
  <si>
    <t>Zásuvka vestavná, s ochranným kolíkem, k upevnění na podložku; 1P+PE IP44</t>
  </si>
  <si>
    <t>UNIVERZÁLNÍ ŘADOVÉ SVORKOVNICE</t>
  </si>
  <si>
    <t>6035-50 do 95  mm2</t>
  </si>
  <si>
    <t>ŘADOVÉ SVORKOVNICE</t>
  </si>
  <si>
    <t>RVa10</t>
  </si>
  <si>
    <t>RVa6</t>
  </si>
  <si>
    <t>SVORKOVNICE PE, N</t>
  </si>
  <si>
    <t>6236-30 63A,500V</t>
  </si>
  <si>
    <t>VÝVODKY S MATICÍ</t>
  </si>
  <si>
    <t>Pg36 28-33 mm</t>
  </si>
  <si>
    <t>Rozvaděč RS1 - celkem</t>
  </si>
  <si>
    <t>Dodávky</t>
  </si>
  <si>
    <t>Dodávky - celkem</t>
  </si>
  <si>
    <t>Elektromontáže</t>
  </si>
  <si>
    <t>Jistič</t>
  </si>
  <si>
    <t xml:space="preserve"> Jistič 32B-3</t>
  </si>
  <si>
    <t>Elektroměry</t>
  </si>
  <si>
    <t>Elektroměrodpočtový na DIN lištu 3F, 65 A,</t>
  </si>
  <si>
    <t>MONTÁŽ</t>
  </si>
  <si>
    <t>Oceloplechových skříní</t>
  </si>
  <si>
    <t>SVÍTIDLA</t>
  </si>
  <si>
    <t>Asymetrické výbojkové svítidlo 1x400W, IP65, tělo svítidla je z tlakem litého hliníku, povrchová úprava šedá prášková barva, reflektor z vysoce leštěného hliníku, s asymetrickou vyzařovací charakteristikou, krycí tvrzené sklo je k tělu připevněné na odklápěcím závěsu a přidržují ho hliníkové klipsy.</t>
  </si>
  <si>
    <t>LED svítidlo 70W, IP65, tělo svítidla je z tlakem litého hliníku, povrchová úprava šedá prášková barva,krycí tvrzené sklo je k tělu připevněné na odklápěcím závěsu.</t>
  </si>
  <si>
    <t>Recyklační poplatek svítidel</t>
  </si>
  <si>
    <t>TŘMEN PRO UCHYCENÍ SVÍTIDLA</t>
  </si>
  <si>
    <t>VÝBOJKA 400W/230V</t>
  </si>
  <si>
    <t>Recyklační poplatek zdroje</t>
  </si>
  <si>
    <t>OSVĚLOVACÍ STOŽÁR</t>
  </si>
  <si>
    <t>Výložník pro 3 svítidla</t>
  </si>
  <si>
    <t>Výložník pro LED svítidlo v=500mm</t>
  </si>
  <si>
    <t>PLASTOVÉ ODBOČNÉ NÁSTĚNNÉ</t>
  </si>
  <si>
    <t>KRABICE DK90 IP54/65</t>
  </si>
  <si>
    <t>D 9045/Z 4 mm2</t>
  </si>
  <si>
    <t>PVC lišta na povrch</t>
  </si>
  <si>
    <t>40X40 LIŠTA HRANATÁ</t>
  </si>
  <si>
    <t>m</t>
  </si>
  <si>
    <t>TRUBKA ELEKTROINSTALAČNÍ</t>
  </si>
  <si>
    <t>TRUBKA OCELOVÁ ZÁVITOVÁ D=29</t>
  </si>
  <si>
    <t>OCEL.NOSNÉ KONSTR.PRO PŘÍSTROJE</t>
  </si>
  <si>
    <t>svítidla</t>
  </si>
  <si>
    <t>KABEL SILOVÝ,IZOLACE PVC</t>
  </si>
  <si>
    <t>CYKY-J 3x2.5 mm2</t>
  </si>
  <si>
    <t>CYKY-O 2x1.5 mm2</t>
  </si>
  <si>
    <t>CYKY 5x6 mm2</t>
  </si>
  <si>
    <t>CYKY 3x4 mm2</t>
  </si>
  <si>
    <t>CHRÁNIČKA PLASTOVÁ</t>
  </si>
  <si>
    <t>TRUBKA PVC 90</t>
  </si>
  <si>
    <t>UKONČENÍ KABELŮ SMRŠŤOVACÍ</t>
  </si>
  <si>
    <t>ZÁKLOPKOU</t>
  </si>
  <si>
    <t xml:space="preserve"> 5x6  mm2</t>
  </si>
  <si>
    <t>3x2,5  mm2</t>
  </si>
  <si>
    <t>UKONČENÍ  VODIČŮ V ROZVADĚČÍCH</t>
  </si>
  <si>
    <t xml:space="preserve"> Do   6   mm2</t>
  </si>
  <si>
    <t>UKONČENÍ VODIČŮ NA SVORKOVNICI</t>
  </si>
  <si>
    <t xml:space="preserve"> Do  16 mm2</t>
  </si>
  <si>
    <t>ZINKOVANÉ PROVEDENÍ</t>
  </si>
  <si>
    <t>OCELOVÝ DRÁT POZINKOVANÝ</t>
  </si>
  <si>
    <t>Drát 10 drát o 10mm(0,62kg/m), pevně</t>
  </si>
  <si>
    <t>SVORKA HROMOSVODNÍ,UZEMŇOVACÍ</t>
  </si>
  <si>
    <t>SSp spojovací s příložkou</t>
  </si>
  <si>
    <t>FOLIE VÝSTRAŽNÁ Z PVC</t>
  </si>
  <si>
    <t>šířka 33cm</t>
  </si>
  <si>
    <t>STATICKÝ VÝPOČET</t>
  </si>
  <si>
    <t>statický výpočet základu pro stožár</t>
  </si>
  <si>
    <t>HODINOVE ZUCTOVACI SAZBY</t>
  </si>
  <si>
    <t>Pronájem jeřábu</t>
  </si>
  <si>
    <t>hod</t>
  </si>
  <si>
    <t>Pronájem mobilní plošiny</t>
  </si>
  <si>
    <t xml:space="preserve">Úprava stávajícího rozvaděče </t>
  </si>
  <si>
    <t>PROVEDENI REVIZNICH ZKOUSEK</t>
  </si>
  <si>
    <t>DLE CSN 331500</t>
  </si>
  <si>
    <t>Revizni technik</t>
  </si>
  <si>
    <t>Podružný materiál</t>
  </si>
  <si>
    <t>Elektromontáže - celkem</t>
  </si>
  <si>
    <t>Zemní práce</t>
  </si>
  <si>
    <t>JÁMA PRO STOŽÁRY</t>
  </si>
  <si>
    <t>Zemina třídy 3,ručně</t>
  </si>
  <si>
    <t>m3</t>
  </si>
  <si>
    <t>ODVOZ ZEMINY</t>
  </si>
  <si>
    <t>Naložení, odvoz do 10km</t>
  </si>
  <si>
    <t>Poplatek za uložení na skládce</t>
  </si>
  <si>
    <t>Příplatek za lepivost</t>
  </si>
  <si>
    <t>ZÁKL.PRO STOŽÁR</t>
  </si>
  <si>
    <t>D 1000x1000x1600 mm</t>
  </si>
  <si>
    <t>HLOUBENÍ KABELOVÉ RÝHY</t>
  </si>
  <si>
    <t>V ZEMINĚ TŘÍDY 3</t>
  </si>
  <si>
    <t>NÁSYP ZEMINY VČETNĚ DUSÁNÍ</t>
  </si>
  <si>
    <t xml:space="preserve"> Násyp v zemine třídy 5-7</t>
  </si>
  <si>
    <t>ZŘÍZENÍ KABEL.LOŽE Z KOPANÉHO</t>
  </si>
  <si>
    <t>PÍSKU BEZ ZAKRYTÍ</t>
  </si>
  <si>
    <t xml:space="preserve"> Šíře do 65cm,tloušťka 10cm</t>
  </si>
  <si>
    <t>ZÁHOZ KABEL.RÝHY-ZEMINA TŘ.3</t>
  </si>
  <si>
    <t>Zemní práce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</si>
  <si>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</si>
  <si>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</si>
  <si>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</si>
  <si>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</si>
  <si>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</si>
  <si>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</si>
  <si>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</si>
  <si>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</si>
  <si>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</si>
  <si>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</si>
  <si>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0,00% z nátěrů a zemních prací</t>
  </si>
  <si>
    <t>Mezisoučet 2</t>
  </si>
  <si>
    <t>Dodav. dokumentace 0,00% z mezisoučtu 2</t>
  </si>
  <si>
    <t>Základní náklady celkem</t>
  </si>
  <si>
    <t>Vedlejší náklady</t>
  </si>
  <si>
    <t>GZS 3,25% z pravé strany mezisoučtu 2</t>
  </si>
  <si>
    <t>Vedlejší náklady celkem</t>
  </si>
  <si>
    <t>Kompletační činnost</t>
  </si>
  <si>
    <t>Náklady celkem (bez DPH)</t>
  </si>
  <si>
    <t>VYTÝČENÍ TRATI</t>
  </si>
  <si>
    <t xml:space="preserve"> Venkovní vedení nn v přehledném terénu</t>
  </si>
  <si>
    <t>km</t>
  </si>
  <si>
    <t xml:space="preserve"> Šíře 350mm,hloubka 800mm</t>
  </si>
  <si>
    <t xml:space="preserve"> Šíře 350mm,hloubka 1200mm</t>
  </si>
  <si>
    <t>Město Studénka, nám.Republiky 762, 742 13 Studénka</t>
  </si>
  <si>
    <t>OCELOVÝ ZINKOVANÝ TRUBKOVÝ  8m, třístupňový D1=133mm, D2=108mm, D3=89mm</t>
  </si>
  <si>
    <t>1</t>
  </si>
  <si>
    <t>Rizika a pojištění 1% z mezisoučtu 2</t>
  </si>
  <si>
    <t>Opravy v záruce 2% z mezisoučtu 1</t>
  </si>
  <si>
    <t>CYKY 5x10 mm2</t>
  </si>
  <si>
    <t>HLOUBENÍ STARTOVACÍ JÁMY PRO PROTLAK</t>
  </si>
  <si>
    <t>Rozměr 1000x1000x1500mm</t>
  </si>
  <si>
    <t>PROTLAK POD KOMUNIKACÍ</t>
  </si>
  <si>
    <t>Protak</t>
  </si>
  <si>
    <t>ROZEBRÁNÍ ZÁMKOVÉ DLAŽBY</t>
  </si>
  <si>
    <t xml:space="preserve"> Šíře 1500mm, délky 9000mm</t>
  </si>
  <si>
    <t>m2</t>
  </si>
  <si>
    <t>POLOŽENÍ ZÁMKOVÉ DLAŽBY, VČ.PODSYPU</t>
  </si>
  <si>
    <t>Osvětlení víceúčelového hřiště ZŠ Butovická</t>
  </si>
  <si>
    <t>2018</t>
  </si>
  <si>
    <t>Z18-020</t>
  </si>
  <si>
    <t>Z plných cihel do šířky 40cm</t>
  </si>
  <si>
    <t>PRŮVRT ZDÍ</t>
  </si>
  <si>
    <t>Z betonu</t>
  </si>
  <si>
    <t>Do plochy 0,3m3</t>
  </si>
  <si>
    <t>ZEDNICKÉ ZAPRAVENÍ + VÝMALBA</t>
  </si>
  <si>
    <t>Provozní vlivy 1,00% z pravé strany mezisoučtu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</si>
</sst>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Calibri"/>
      <family val="2"/>
      <charset val="238"/>
      <scheme val="minor"/>
    </font>
    <font>
      <sz val="12"/>
      <color rgb="FF000000"/>
      <name val="敓潧⁥䥕ᬀ璾㟰j☸[_x0008_"/>
      <charset val="238"/>
    </font>
    <font>
      <b/>
      <sz val="14"/>
      <color rgb="FF000000"/>
      <name val="敓潧⁥䥕ᬀ璾㟰j☸[_x0008_"/>
      <charset val="238"/>
    </font>
    <font>
      <b/>
      <sz val="13"/>
      <color rgb="FF000000"/>
      <name val="敓潧⁥䥕ᬀ璾㟰j☸[_x0008_"/>
      <charset val="238"/>
    </font>
    <font>
      <b/>
      <sz val="12"/>
      <color rgb="FF000000"/>
      <name val="敓潧⁥䥕ᬀ璾㟰j☸[_x0008_"/>
      <charset val="238"/>
    </font>
    <font>
      <i/>
      <sz val="13"/>
      <color rgb="FF000000"/>
      <name val="敓潧⁥䥕ᬀ璾㟰j☸[_x0008_"/>
      <charset val="238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49" fontId="6" fillId="2" borderId="1" xfId="0" applyNumberFormat="1" applyFont="1" applyFill="1" applyBorder="1"/>
    <xf numFmtId="4" fontId="6" fillId="2" borderId="1" xfId="0" applyNumberFormat="1" applyFont="1" applyFill="1" applyBorder="1"/>
    <xf numFmtId="4" fontId="7" fillId="2" borderId="1" xfId="0" applyNumberFormat="1" applyFont="1" applyFill="1" applyBorder="1"/>
    <xf numFmtId="49" fontId="0" fillId="2" borderId="1" xfId="0" applyNumberFormat="1" applyFill="1" applyBorder="1"/>
    <xf numFmtId="4" fontId="0" fillId="2" borderId="1" xfId="0" applyNumberFormat="1" applyFill="1" applyBorder="1"/>
    <xf numFmtId="0" fontId="0" fillId="2" borderId="0" xfId="0" applyFill="1" applyProtection="1"/>
    <xf numFmtId="0" fontId="0" fillId="2" borderId="0" xfId="0" applyFill="1"/>
    <xf numFmtId="4" fontId="0" fillId="2" borderId="0" xfId="0" applyNumberFormat="1" applyFill="1"/>
    <xf numFmtId="49" fontId="0" fillId="2" borderId="0" xfId="0" applyNumberFormat="1" applyFill="1" applyAlignment="1">
      <alignment wrapText="1"/>
    </xf>
    <xf numFmtId="49" fontId="0" fillId="2" borderId="0" xfId="0" applyNumberFormat="1" applyFill="1"/>
    <xf numFmtId="49" fontId="6" fillId="2" borderId="2" xfId="0" applyNumberFormat="1" applyFont="1" applyFill="1" applyBorder="1"/>
    <xf numFmtId="4" fontId="6" fillId="2" borderId="2" xfId="0" applyNumberFormat="1" applyFont="1" applyFill="1" applyBorder="1"/>
    <xf numFmtId="0" fontId="0" fillId="2" borderId="0" xfId="0" applyFill="1" applyBorder="1"/>
    <xf numFmtId="49" fontId="1" fillId="2" borderId="1" xfId="0" applyNumberFormat="1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/>
    </xf>
    <xf numFmtId="4" fontId="1" fillId="2" borderId="1" xfId="0" applyNumberFormat="1" applyFont="1" applyFill="1" applyBorder="1" applyAlignment="1">
      <alignment horizontal="left"/>
    </xf>
    <xf numFmtId="49" fontId="2" fillId="2" borderId="1" xfId="0" applyNumberFormat="1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 applyAlignment="1">
      <alignment horizontal="right"/>
    </xf>
    <xf numFmtId="49" fontId="5" fillId="2" borderId="1" xfId="0" applyNumberFormat="1" applyFont="1" applyFill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left"/>
    </xf>
    <xf numFmtId="4" fontId="5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49" fontId="3" fillId="2" borderId="1" xfId="0" applyNumberFormat="1" applyFont="1" applyFill="1" applyBorder="1" applyAlignment="1">
      <alignment horizontal="left"/>
    </xf>
    <xf numFmtId="4" fontId="3" fillId="2" borderId="1" xfId="0" applyNumberFormat="1" applyFont="1" applyFill="1" applyBorder="1" applyAlignment="1">
      <alignment horizontal="right"/>
    </xf>
    <xf numFmtId="49" fontId="4" fillId="2" borderId="1" xfId="0" applyNumberFormat="1" applyFont="1" applyFill="1" applyBorder="1" applyAlignment="1">
      <alignment horizontal="left"/>
    </xf>
    <xf numFmtId="4" fontId="4" fillId="2" borderId="1" xfId="0" applyNumberFormat="1" applyFont="1" applyFill="1" applyBorder="1" applyAlignment="1">
      <alignment horizontal="right"/>
    </xf>
    <xf numFmtId="49" fontId="7" fillId="2" borderId="1" xfId="0" applyNumberFormat="1" applyFont="1" applyFill="1" applyBorder="1" applyAlignment="1">
      <alignment wrapText="1"/>
    </xf>
    <xf numFmtId="49" fontId="6" fillId="2" borderId="2" xfId="0" applyNumberFormat="1" applyFont="1" applyFill="1" applyBorder="1" applyAlignment="1">
      <alignment wrapText="1"/>
    </xf>
    <xf numFmtId="49" fontId="6" fillId="2" borderId="1" xfId="0" applyNumberFormat="1" applyFont="1" applyFill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zoomScale="90" zoomScaleNormal="90" workbookViewId="0">
      <selection activeCell="C23" sqref="C23"/>
    </sheetView>
  </sheetViews>
  <sheetFormatPr defaultRowHeight="15"/>
  <cols>
    <col min="1" max="1" width="52.42578125" style="10" customWidth="1"/>
    <col min="2" max="2" width="16" style="8" customWidth="1"/>
    <col min="3" max="3" width="18.42578125" style="8" customWidth="1"/>
    <col min="4" max="5" width="9.140625" style="7"/>
    <col min="6" max="6" width="0" style="6" hidden="1" customWidth="1"/>
    <col min="7" max="16384" width="9.140625" style="7"/>
  </cols>
  <sheetData>
    <row r="1" spans="1:4" ht="15.75">
      <c r="A1" s="15" t="s">
        <v>0</v>
      </c>
      <c r="B1" s="16" t="s">
        <v>172</v>
      </c>
      <c r="C1" s="16" t="s">
        <v>173</v>
      </c>
      <c r="D1" s="13"/>
    </row>
    <row r="2" spans="1:4" ht="16.5">
      <c r="A2" s="24" t="s">
        <v>174</v>
      </c>
      <c r="B2" s="25"/>
      <c r="C2" s="25"/>
      <c r="D2" s="13"/>
    </row>
    <row r="3" spans="1:4" ht="15.75">
      <c r="A3" s="15" t="s">
        <v>175</v>
      </c>
      <c r="B3" s="23">
        <f>CEILING((Rozpočet!E42),1)</f>
        <v>0</v>
      </c>
      <c r="C3" s="23"/>
      <c r="D3" s="13"/>
    </row>
    <row r="4" spans="1:4" ht="15.75">
      <c r="A4" s="15" t="s">
        <v>176</v>
      </c>
      <c r="B4" s="23">
        <f>CEILING(B3 * Parametry!B16 / 100,1)</f>
        <v>0</v>
      </c>
      <c r="C4" s="23">
        <f>CEILING(B3 * Parametry!B17 / 100,1)</f>
        <v>0</v>
      </c>
      <c r="D4" s="13"/>
    </row>
    <row r="5" spans="1:4" ht="15.75">
      <c r="A5" s="15" t="s">
        <v>177</v>
      </c>
      <c r="B5" s="23"/>
      <c r="C5" s="23">
        <f>CEILING((Rozpočet!E108) + 0,1)</f>
        <v>0</v>
      </c>
      <c r="D5" s="13"/>
    </row>
    <row r="6" spans="1:4" ht="15.75">
      <c r="A6" s="15" t="s">
        <v>178</v>
      </c>
      <c r="B6" s="23"/>
      <c r="C6" s="23">
        <f>CEILING((Rozpočet!G42) + (Rozpočet!G108) + 0,1)</f>
        <v>0</v>
      </c>
      <c r="D6" s="13"/>
    </row>
    <row r="7" spans="1:4" ht="15.75">
      <c r="A7" s="26" t="s">
        <v>179</v>
      </c>
      <c r="B7" s="27">
        <f>B3 + B4</f>
        <v>0</v>
      </c>
      <c r="C7" s="27">
        <f>C3 + C4 + C5 + C6</f>
        <v>0</v>
      </c>
      <c r="D7" s="13"/>
    </row>
    <row r="8" spans="1:4" ht="15.75">
      <c r="A8" s="15" t="s">
        <v>180</v>
      </c>
      <c r="B8" s="23"/>
      <c r="C8" s="23">
        <f>CEILING((C5 + C6) * Parametry!B18 / 100,1)</f>
        <v>0</v>
      </c>
      <c r="D8" s="13"/>
    </row>
    <row r="9" spans="1:4" ht="15.75">
      <c r="A9" s="15" t="s">
        <v>181</v>
      </c>
      <c r="B9" s="23"/>
      <c r="C9" s="23">
        <f>0 + 0</f>
        <v>0</v>
      </c>
      <c r="D9" s="13"/>
    </row>
    <row r="10" spans="1:4" ht="15.75">
      <c r="A10" s="15" t="s">
        <v>153</v>
      </c>
      <c r="B10" s="23"/>
      <c r="C10" s="23">
        <f>Rozpočet!I141</f>
        <v>0</v>
      </c>
      <c r="D10" s="13"/>
    </row>
    <row r="11" spans="1:4" ht="15.75">
      <c r="A11" s="15" t="s">
        <v>182</v>
      </c>
      <c r="B11" s="23"/>
      <c r="C11" s="23">
        <f>(C9 + C10) * Parametry!B19 / 100</f>
        <v>0</v>
      </c>
      <c r="D11" s="13"/>
    </row>
    <row r="12" spans="1:4" ht="15.75">
      <c r="A12" s="26" t="s">
        <v>183</v>
      </c>
      <c r="B12" s="27">
        <f>B7</f>
        <v>0</v>
      </c>
      <c r="C12" s="27">
        <f>C7 + C8 + C9 + C10 + C11</f>
        <v>0</v>
      </c>
      <c r="D12" s="13"/>
    </row>
    <row r="13" spans="1:4" ht="15.75">
      <c r="A13" s="15" t="s">
        <v>184</v>
      </c>
      <c r="B13" s="23"/>
      <c r="C13" s="23">
        <f>(B12 + C12) * Parametry!B20 / 100</f>
        <v>0</v>
      </c>
      <c r="D13" s="13"/>
    </row>
    <row r="14" spans="1:4" ht="15.75">
      <c r="A14" s="15" t="s">
        <v>199</v>
      </c>
      <c r="B14" s="23"/>
      <c r="C14" s="23">
        <f>(B12 + C12) * Parametry!B21 / 100</f>
        <v>0</v>
      </c>
      <c r="D14" s="13"/>
    </row>
    <row r="15" spans="1:4" ht="15.75">
      <c r="A15" s="15" t="s">
        <v>200</v>
      </c>
      <c r="B15" s="23"/>
      <c r="C15" s="23">
        <f>(B7 + C7) * Parametry!B22 / 100</f>
        <v>0</v>
      </c>
      <c r="D15" s="13"/>
    </row>
    <row r="16" spans="1:4" ht="16.5">
      <c r="A16" s="24" t="s">
        <v>185</v>
      </c>
      <c r="B16" s="25"/>
      <c r="C16" s="25">
        <f>B12 + C12 + C13 + C14 + C15</f>
        <v>0</v>
      </c>
      <c r="D16" s="13"/>
    </row>
    <row r="17" spans="1:4" ht="16.5">
      <c r="A17" s="24" t="s">
        <v>186</v>
      </c>
      <c r="B17" s="25"/>
      <c r="C17" s="25"/>
      <c r="D17" s="13"/>
    </row>
    <row r="18" spans="1:4" ht="15.75">
      <c r="A18" s="15" t="s">
        <v>187</v>
      </c>
      <c r="B18" s="23"/>
      <c r="C18" s="23">
        <f>CEILING(C12 * Parametry!B23 / 100,1)</f>
        <v>0</v>
      </c>
      <c r="D18" s="13"/>
    </row>
    <row r="19" spans="1:4" ht="15.75">
      <c r="A19" s="15" t="s">
        <v>218</v>
      </c>
      <c r="B19" s="23"/>
      <c r="C19" s="23">
        <f>C12 * Parametry!B24 / 100</f>
        <v>0</v>
      </c>
      <c r="D19" s="13"/>
    </row>
    <row r="20" spans="1:4" ht="16.5">
      <c r="A20" s="24" t="s">
        <v>188</v>
      </c>
      <c r="B20" s="25"/>
      <c r="C20" s="25">
        <f>C18 + C19</f>
        <v>0</v>
      </c>
      <c r="D20" s="13"/>
    </row>
    <row r="21" spans="1:4" ht="15.75">
      <c r="A21" s="15" t="s">
        <v>189</v>
      </c>
      <c r="B21" s="23"/>
      <c r="C21" s="23">
        <f>Parametry!B25 * Parametry!B28 * (C16 * Parametry!B27)^Parametry!B26</f>
        <v>0</v>
      </c>
      <c r="D21" s="13"/>
    </row>
    <row r="22" spans="1:4" ht="18">
      <c r="A22" s="18" t="s">
        <v>190</v>
      </c>
      <c r="B22" s="19"/>
      <c r="C22" s="19">
        <f>C16 + C20 + C21</f>
        <v>0</v>
      </c>
      <c r="D22" s="1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1"/>
  <sheetViews>
    <sheetView tabSelected="1" zoomScale="90" zoomScaleNormal="90" workbookViewId="0">
      <selection activeCell="D24" sqref="D24"/>
    </sheetView>
  </sheetViews>
  <sheetFormatPr defaultRowHeight="15"/>
  <cols>
    <col min="1" max="1" width="60.42578125" style="9" customWidth="1"/>
    <col min="2" max="2" width="5" style="10" bestFit="1" customWidth="1"/>
    <col min="3" max="3" width="8.28515625" style="8" bestFit="1" customWidth="1"/>
    <col min="4" max="4" width="11.42578125" style="8" bestFit="1" customWidth="1"/>
    <col min="5" max="5" width="17.140625" style="8" bestFit="1" customWidth="1"/>
    <col min="6" max="6" width="10.140625" style="8" customWidth="1"/>
    <col min="7" max="7" width="16.28515625" style="8" bestFit="1" customWidth="1"/>
    <col min="8" max="8" width="11.42578125" style="8" customWidth="1"/>
    <col min="9" max="9" width="15.42578125" style="8" bestFit="1" customWidth="1"/>
    <col min="10" max="11" width="9.140625" style="7"/>
    <col min="12" max="12" width="0" style="6" hidden="1" customWidth="1"/>
    <col min="13" max="16384" width="9.140625" style="7"/>
  </cols>
  <sheetData>
    <row r="1" spans="1:11" ht="15.75">
      <c r="A1" s="14" t="s">
        <v>0</v>
      </c>
      <c r="B1" s="15" t="s">
        <v>43</v>
      </c>
      <c r="C1" s="16" t="s">
        <v>44</v>
      </c>
      <c r="D1" s="16" t="s">
        <v>45</v>
      </c>
      <c r="E1" s="16" t="s">
        <v>46</v>
      </c>
      <c r="F1" s="16" t="s">
        <v>47</v>
      </c>
      <c r="G1" s="16" t="s">
        <v>48</v>
      </c>
      <c r="H1" s="16" t="s">
        <v>49</v>
      </c>
      <c r="I1" s="16" t="s">
        <v>50</v>
      </c>
      <c r="J1" s="13"/>
      <c r="K1" s="13"/>
    </row>
    <row r="2" spans="1:11" ht="18">
      <c r="A2" s="17" t="s">
        <v>51</v>
      </c>
      <c r="B2" s="18" t="s">
        <v>8</v>
      </c>
      <c r="C2" s="19"/>
      <c r="D2" s="19"/>
      <c r="E2" s="19"/>
      <c r="F2" s="19"/>
      <c r="G2" s="19"/>
      <c r="H2" s="19"/>
      <c r="I2" s="19"/>
      <c r="J2" s="13"/>
      <c r="K2" s="13"/>
    </row>
    <row r="3" spans="1:11" ht="16.5">
      <c r="A3" s="20" t="s">
        <v>52</v>
      </c>
      <c r="B3" s="21" t="s">
        <v>8</v>
      </c>
      <c r="C3" s="22"/>
      <c r="D3" s="22"/>
      <c r="E3" s="22"/>
      <c r="F3" s="22"/>
      <c r="G3" s="22"/>
      <c r="H3" s="22"/>
      <c r="I3" s="22"/>
      <c r="J3" s="13"/>
      <c r="K3" s="13"/>
    </row>
    <row r="4" spans="1:11" ht="15.75">
      <c r="A4" s="14" t="s">
        <v>53</v>
      </c>
      <c r="B4" s="15" t="s">
        <v>54</v>
      </c>
      <c r="C4" s="23">
        <v>1</v>
      </c>
      <c r="D4" s="23">
        <v>0</v>
      </c>
      <c r="E4" s="23">
        <f>C4*D4</f>
        <v>0</v>
      </c>
      <c r="F4" s="23">
        <v>0</v>
      </c>
      <c r="G4" s="23">
        <f>C4*F4</f>
        <v>0</v>
      </c>
      <c r="H4" s="23">
        <f>D4+F4</f>
        <v>0</v>
      </c>
      <c r="I4" s="23">
        <f>E4+G4</f>
        <v>0</v>
      </c>
      <c r="J4" s="13"/>
      <c r="K4" s="13"/>
    </row>
    <row r="5" spans="1:11" ht="16.5">
      <c r="A5" s="20" t="s">
        <v>55</v>
      </c>
      <c r="B5" s="21" t="s">
        <v>8</v>
      </c>
      <c r="C5" s="22"/>
      <c r="D5" s="23"/>
      <c r="E5" s="22"/>
      <c r="F5" s="23"/>
      <c r="G5" s="22"/>
      <c r="H5" s="22"/>
      <c r="I5" s="22"/>
      <c r="J5" s="13"/>
      <c r="K5" s="13"/>
    </row>
    <row r="6" spans="1:11" ht="15.75">
      <c r="A6" s="14" t="s">
        <v>56</v>
      </c>
      <c r="B6" s="15" t="s">
        <v>54</v>
      </c>
      <c r="C6" s="23">
        <v>1</v>
      </c>
      <c r="D6" s="23">
        <v>0</v>
      </c>
      <c r="E6" s="23">
        <f>C6*D6</f>
        <v>0</v>
      </c>
      <c r="F6" s="23">
        <v>0</v>
      </c>
      <c r="G6" s="23">
        <f>C6*F6</f>
        <v>0</v>
      </c>
      <c r="H6" s="23">
        <f>D6+F6</f>
        <v>0</v>
      </c>
      <c r="I6" s="23">
        <f>E6+G6</f>
        <v>0</v>
      </c>
      <c r="J6" s="13"/>
      <c r="K6" s="13"/>
    </row>
    <row r="7" spans="1:11" ht="15.75">
      <c r="A7" s="14" t="s">
        <v>57</v>
      </c>
      <c r="B7" s="15" t="s">
        <v>54</v>
      </c>
      <c r="C7" s="23">
        <v>1</v>
      </c>
      <c r="D7" s="23">
        <v>0</v>
      </c>
      <c r="E7" s="23">
        <f>C7*D7</f>
        <v>0</v>
      </c>
      <c r="F7" s="23">
        <v>0</v>
      </c>
      <c r="G7" s="23">
        <f>C7*F7</f>
        <v>0</v>
      </c>
      <c r="H7" s="23">
        <f>D7+F7</f>
        <v>0</v>
      </c>
      <c r="I7" s="23">
        <f>E7+G7</f>
        <v>0</v>
      </c>
      <c r="J7" s="13"/>
      <c r="K7" s="13"/>
    </row>
    <row r="8" spans="1:11" ht="16.5">
      <c r="A8" s="20" t="s">
        <v>58</v>
      </c>
      <c r="B8" s="21" t="s">
        <v>8</v>
      </c>
      <c r="C8" s="22"/>
      <c r="D8" s="23"/>
      <c r="E8" s="22"/>
      <c r="F8" s="23"/>
      <c r="G8" s="22"/>
      <c r="H8" s="22"/>
      <c r="I8" s="22"/>
      <c r="J8" s="13"/>
      <c r="K8" s="13"/>
    </row>
    <row r="9" spans="1:11" ht="15.75">
      <c r="A9" s="14" t="s">
        <v>59</v>
      </c>
      <c r="B9" s="15" t="s">
        <v>54</v>
      </c>
      <c r="C9" s="23">
        <v>1</v>
      </c>
      <c r="D9" s="23">
        <v>0</v>
      </c>
      <c r="E9" s="23">
        <f>C9*D9</f>
        <v>0</v>
      </c>
      <c r="F9" s="23">
        <v>0</v>
      </c>
      <c r="G9" s="23">
        <f>C9*F9</f>
        <v>0</v>
      </c>
      <c r="H9" s="23">
        <f>D9+F9</f>
        <v>0</v>
      </c>
      <c r="I9" s="23">
        <f>E9+G9</f>
        <v>0</v>
      </c>
      <c r="J9" s="13"/>
      <c r="K9" s="13"/>
    </row>
    <row r="10" spans="1:11" ht="16.5">
      <c r="A10" s="20" t="s">
        <v>60</v>
      </c>
      <c r="B10" s="21" t="s">
        <v>8</v>
      </c>
      <c r="C10" s="22"/>
      <c r="D10" s="23"/>
      <c r="E10" s="22"/>
      <c r="F10" s="23"/>
      <c r="G10" s="22"/>
      <c r="H10" s="22"/>
      <c r="I10" s="22"/>
      <c r="J10" s="13"/>
      <c r="K10" s="13"/>
    </row>
    <row r="11" spans="1:11" ht="15.75">
      <c r="A11" s="14" t="s">
        <v>61</v>
      </c>
      <c r="B11" s="15" t="s">
        <v>54</v>
      </c>
      <c r="C11" s="23">
        <v>2</v>
      </c>
      <c r="D11" s="23">
        <v>0</v>
      </c>
      <c r="E11" s="23">
        <f>C11*D11</f>
        <v>0</v>
      </c>
      <c r="F11" s="23">
        <v>0</v>
      </c>
      <c r="G11" s="23">
        <f>C11*F11</f>
        <v>0</v>
      </c>
      <c r="H11" s="23">
        <f>D11+F11</f>
        <v>0</v>
      </c>
      <c r="I11" s="23">
        <f>E11+G11</f>
        <v>0</v>
      </c>
      <c r="J11" s="13"/>
      <c r="K11" s="13"/>
    </row>
    <row r="12" spans="1:11" ht="16.5">
      <c r="A12" s="20" t="s">
        <v>62</v>
      </c>
      <c r="B12" s="21" t="s">
        <v>8</v>
      </c>
      <c r="C12" s="22"/>
      <c r="D12" s="23"/>
      <c r="E12" s="22"/>
      <c r="F12" s="23"/>
      <c r="G12" s="22"/>
      <c r="H12" s="22"/>
      <c r="I12" s="22"/>
      <c r="J12" s="13"/>
      <c r="K12" s="13"/>
    </row>
    <row r="13" spans="1:11" ht="15.75">
      <c r="A13" s="14" t="s">
        <v>63</v>
      </c>
      <c r="B13" s="15" t="s">
        <v>54</v>
      </c>
      <c r="C13" s="23">
        <v>1</v>
      </c>
      <c r="D13" s="23">
        <v>0</v>
      </c>
      <c r="E13" s="23">
        <f>C13*D13</f>
        <v>0</v>
      </c>
      <c r="F13" s="23">
        <v>0</v>
      </c>
      <c r="G13" s="23">
        <f>C13*F13</f>
        <v>0</v>
      </c>
      <c r="H13" s="23">
        <f t="shared" ref="H13:I15" si="0">D13+F13</f>
        <v>0</v>
      </c>
      <c r="I13" s="23">
        <f t="shared" si="0"/>
        <v>0</v>
      </c>
      <c r="J13" s="13"/>
      <c r="K13" s="13"/>
    </row>
    <row r="14" spans="1:11" ht="15.75">
      <c r="A14" s="14" t="s">
        <v>64</v>
      </c>
      <c r="B14" s="15" t="s">
        <v>65</v>
      </c>
      <c r="C14" s="23">
        <v>2</v>
      </c>
      <c r="D14" s="23">
        <v>0</v>
      </c>
      <c r="E14" s="23">
        <f>C14*D14</f>
        <v>0</v>
      </c>
      <c r="F14" s="23">
        <v>0</v>
      </c>
      <c r="G14" s="23">
        <f>C14*F14</f>
        <v>0</v>
      </c>
      <c r="H14" s="23">
        <f t="shared" si="0"/>
        <v>0</v>
      </c>
      <c r="I14" s="23">
        <f t="shared" si="0"/>
        <v>0</v>
      </c>
      <c r="J14" s="13"/>
      <c r="K14" s="13"/>
    </row>
    <row r="15" spans="1:11" ht="15.75">
      <c r="A15" s="14" t="s">
        <v>66</v>
      </c>
      <c r="B15" s="15" t="s">
        <v>65</v>
      </c>
      <c r="C15" s="23">
        <v>1</v>
      </c>
      <c r="D15" s="23">
        <v>0</v>
      </c>
      <c r="E15" s="23">
        <f>C15*D15</f>
        <v>0</v>
      </c>
      <c r="F15" s="23">
        <v>0</v>
      </c>
      <c r="G15" s="23">
        <f>C15*F15</f>
        <v>0</v>
      </c>
      <c r="H15" s="23">
        <f t="shared" si="0"/>
        <v>0</v>
      </c>
      <c r="I15" s="23">
        <f t="shared" si="0"/>
        <v>0</v>
      </c>
      <c r="J15" s="13"/>
      <c r="K15" s="13"/>
    </row>
    <row r="16" spans="1:11" ht="16.5">
      <c r="A16" s="20" t="s">
        <v>67</v>
      </c>
      <c r="B16" s="21" t="s">
        <v>8</v>
      </c>
      <c r="C16" s="22"/>
      <c r="D16" s="23"/>
      <c r="E16" s="22"/>
      <c r="F16" s="23"/>
      <c r="G16" s="22"/>
      <c r="H16" s="22"/>
      <c r="I16" s="22"/>
      <c r="J16" s="13"/>
      <c r="K16" s="13"/>
    </row>
    <row r="17" spans="1:11" ht="15.75">
      <c r="A17" s="14" t="s">
        <v>68</v>
      </c>
      <c r="B17" s="15" t="s">
        <v>65</v>
      </c>
      <c r="C17" s="23">
        <v>1</v>
      </c>
      <c r="D17" s="23">
        <v>0</v>
      </c>
      <c r="E17" s="23">
        <f>C17*D17</f>
        <v>0</v>
      </c>
      <c r="F17" s="23">
        <v>0</v>
      </c>
      <c r="G17" s="23">
        <f>C17*F17</f>
        <v>0</v>
      </c>
      <c r="H17" s="23">
        <f>D17+F17</f>
        <v>0</v>
      </c>
      <c r="I17" s="23">
        <f>E17+G17</f>
        <v>0</v>
      </c>
      <c r="J17" s="13"/>
      <c r="K17" s="13"/>
    </row>
    <row r="18" spans="1:11" ht="16.5">
      <c r="A18" s="20" t="s">
        <v>69</v>
      </c>
      <c r="B18" s="21" t="s">
        <v>8</v>
      </c>
      <c r="C18" s="22"/>
      <c r="D18" s="23"/>
      <c r="E18" s="22"/>
      <c r="F18" s="23"/>
      <c r="G18" s="22"/>
      <c r="H18" s="22"/>
      <c r="I18" s="22"/>
      <c r="J18" s="13"/>
      <c r="K18" s="13"/>
    </row>
    <row r="19" spans="1:11" ht="15.75">
      <c r="A19" s="14" t="s">
        <v>70</v>
      </c>
      <c r="B19" s="15" t="s">
        <v>65</v>
      </c>
      <c r="C19" s="23">
        <v>1</v>
      </c>
      <c r="D19" s="23">
        <v>0</v>
      </c>
      <c r="E19" s="23">
        <f>C19*D19</f>
        <v>0</v>
      </c>
      <c r="F19" s="23">
        <v>0</v>
      </c>
      <c r="G19" s="23">
        <f>C19*F19</f>
        <v>0</v>
      </c>
      <c r="H19" s="23">
        <f>D19+F19</f>
        <v>0</v>
      </c>
      <c r="I19" s="23">
        <f>E19+G19</f>
        <v>0</v>
      </c>
      <c r="J19" s="13"/>
      <c r="K19" s="13"/>
    </row>
    <row r="20" spans="1:11" ht="16.5">
      <c r="A20" s="20" t="s">
        <v>71</v>
      </c>
      <c r="B20" s="21" t="s">
        <v>8</v>
      </c>
      <c r="C20" s="22"/>
      <c r="D20" s="23"/>
      <c r="E20" s="22"/>
      <c r="F20" s="23"/>
      <c r="G20" s="22"/>
      <c r="H20" s="22"/>
      <c r="I20" s="22"/>
      <c r="J20" s="13"/>
      <c r="K20" s="13"/>
    </row>
    <row r="21" spans="1:11" ht="15.75">
      <c r="A21" s="14" t="s">
        <v>72</v>
      </c>
      <c r="B21" s="15" t="s">
        <v>54</v>
      </c>
      <c r="C21" s="23">
        <v>3</v>
      </c>
      <c r="D21" s="23">
        <v>0</v>
      </c>
      <c r="E21" s="23">
        <f>C21*D21</f>
        <v>0</v>
      </c>
      <c r="F21" s="23">
        <v>0</v>
      </c>
      <c r="G21" s="23">
        <f>C21*F21</f>
        <v>0</v>
      </c>
      <c r="H21" s="23">
        <f>D21+F21</f>
        <v>0</v>
      </c>
      <c r="I21" s="23">
        <f>E21+G21</f>
        <v>0</v>
      </c>
      <c r="J21" s="13"/>
      <c r="K21" s="13"/>
    </row>
    <row r="22" spans="1:11" ht="16.5">
      <c r="A22" s="20" t="s">
        <v>73</v>
      </c>
      <c r="B22" s="21" t="s">
        <v>8</v>
      </c>
      <c r="C22" s="22"/>
      <c r="D22" s="23"/>
      <c r="E22" s="22"/>
      <c r="F22" s="23"/>
      <c r="G22" s="22"/>
      <c r="H22" s="22"/>
      <c r="I22" s="22"/>
      <c r="J22" s="13"/>
      <c r="K22" s="13"/>
    </row>
    <row r="23" spans="1:11" ht="15.75">
      <c r="A23" s="14" t="s">
        <v>74</v>
      </c>
      <c r="B23" s="15" t="s">
        <v>54</v>
      </c>
      <c r="C23" s="23">
        <v>1</v>
      </c>
      <c r="D23" s="23">
        <v>0</v>
      </c>
      <c r="E23" s="23">
        <f>C23*D23</f>
        <v>0</v>
      </c>
      <c r="F23" s="23">
        <v>0</v>
      </c>
      <c r="G23" s="23">
        <f>C23*F23</f>
        <v>0</v>
      </c>
      <c r="H23" s="23">
        <f>D23+F23</f>
        <v>0</v>
      </c>
      <c r="I23" s="23">
        <f>E23+G23</f>
        <v>0</v>
      </c>
      <c r="J23" s="13"/>
      <c r="K23" s="13"/>
    </row>
    <row r="24" spans="1:11" ht="16.5">
      <c r="A24" s="20" t="s">
        <v>62</v>
      </c>
      <c r="B24" s="21" t="s">
        <v>8</v>
      </c>
      <c r="C24" s="22"/>
      <c r="D24" s="23"/>
      <c r="E24" s="22"/>
      <c r="F24" s="23"/>
      <c r="G24" s="22"/>
      <c r="H24" s="22"/>
      <c r="I24" s="22"/>
      <c r="J24" s="13"/>
      <c r="K24" s="13"/>
    </row>
    <row r="25" spans="1:11" ht="15.75">
      <c r="A25" s="14" t="s">
        <v>75</v>
      </c>
      <c r="B25" s="15" t="s">
        <v>54</v>
      </c>
      <c r="C25" s="23">
        <v>1</v>
      </c>
      <c r="D25" s="23">
        <v>0</v>
      </c>
      <c r="E25" s="23">
        <f>C25*D25</f>
        <v>0</v>
      </c>
      <c r="F25" s="23">
        <v>0</v>
      </c>
      <c r="G25" s="23">
        <f>C25*F25</f>
        <v>0</v>
      </c>
      <c r="H25" s="23">
        <f>D25+F25</f>
        <v>0</v>
      </c>
      <c r="I25" s="23">
        <f>E25+G25</f>
        <v>0</v>
      </c>
      <c r="J25" s="13"/>
      <c r="K25" s="13"/>
    </row>
    <row r="26" spans="1:11" ht="33">
      <c r="A26" s="20" t="s">
        <v>76</v>
      </c>
      <c r="B26" s="21" t="s">
        <v>8</v>
      </c>
      <c r="C26" s="22"/>
      <c r="D26" s="23"/>
      <c r="E26" s="22"/>
      <c r="F26" s="23"/>
      <c r="G26" s="22"/>
      <c r="H26" s="22"/>
      <c r="I26" s="22"/>
      <c r="J26" s="13"/>
      <c r="K26" s="13"/>
    </row>
    <row r="27" spans="1:11" ht="30.75">
      <c r="A27" s="14" t="s">
        <v>77</v>
      </c>
      <c r="B27" s="15" t="s">
        <v>54</v>
      </c>
      <c r="C27" s="23">
        <v>1</v>
      </c>
      <c r="D27" s="23">
        <v>0</v>
      </c>
      <c r="E27" s="23">
        <f>C27*D27</f>
        <v>0</v>
      </c>
      <c r="F27" s="23">
        <v>0</v>
      </c>
      <c r="G27" s="23">
        <f>C27*F27</f>
        <v>0</v>
      </c>
      <c r="H27" s="23">
        <f>D27+F27</f>
        <v>0</v>
      </c>
      <c r="I27" s="23">
        <f>E27+G27</f>
        <v>0</v>
      </c>
      <c r="J27" s="13"/>
      <c r="K27" s="13"/>
    </row>
    <row r="28" spans="1:11" ht="16.5">
      <c r="A28" s="20" t="s">
        <v>78</v>
      </c>
      <c r="B28" s="21" t="s">
        <v>8</v>
      </c>
      <c r="C28" s="22"/>
      <c r="D28" s="23"/>
      <c r="E28" s="22"/>
      <c r="F28" s="23"/>
      <c r="G28" s="22"/>
      <c r="H28" s="22"/>
      <c r="I28" s="22"/>
      <c r="J28" s="13"/>
      <c r="K28" s="13"/>
    </row>
    <row r="29" spans="1:11" ht="30.75">
      <c r="A29" s="14" t="s">
        <v>79</v>
      </c>
      <c r="B29" s="15" t="s">
        <v>54</v>
      </c>
      <c r="C29" s="23">
        <v>1</v>
      </c>
      <c r="D29" s="23">
        <v>0</v>
      </c>
      <c r="E29" s="23">
        <f>C29*D29</f>
        <v>0</v>
      </c>
      <c r="F29" s="23">
        <v>0</v>
      </c>
      <c r="G29" s="23">
        <f>C29*F29</f>
        <v>0</v>
      </c>
      <c r="H29" s="23">
        <f>D29+F29</f>
        <v>0</v>
      </c>
      <c r="I29" s="23">
        <f>E29+G29</f>
        <v>0</v>
      </c>
      <c r="J29" s="13"/>
      <c r="K29" s="13"/>
    </row>
    <row r="30" spans="1:11" ht="16.5">
      <c r="A30" s="20" t="s">
        <v>80</v>
      </c>
      <c r="B30" s="21" t="s">
        <v>8</v>
      </c>
      <c r="C30" s="22"/>
      <c r="D30" s="23"/>
      <c r="E30" s="22"/>
      <c r="F30" s="23"/>
      <c r="G30" s="22"/>
      <c r="H30" s="22"/>
      <c r="I30" s="22"/>
      <c r="J30" s="13"/>
      <c r="K30" s="13"/>
    </row>
    <row r="31" spans="1:11" ht="15.75">
      <c r="A31" s="14" t="s">
        <v>81</v>
      </c>
      <c r="B31" s="15" t="s">
        <v>54</v>
      </c>
      <c r="C31" s="23">
        <v>4</v>
      </c>
      <c r="D31" s="23">
        <v>0</v>
      </c>
      <c r="E31" s="23">
        <f>C31*D31</f>
        <v>0</v>
      </c>
      <c r="F31" s="23">
        <v>0</v>
      </c>
      <c r="G31" s="23">
        <f>C31*F31</f>
        <v>0</v>
      </c>
      <c r="H31" s="23">
        <f>D31+F31</f>
        <v>0</v>
      </c>
      <c r="I31" s="23">
        <f>E31+G31</f>
        <v>0</v>
      </c>
      <c r="J31" s="13"/>
      <c r="K31" s="13"/>
    </row>
    <row r="32" spans="1:11" ht="16.5">
      <c r="A32" s="20" t="s">
        <v>82</v>
      </c>
      <c r="B32" s="21" t="s">
        <v>8</v>
      </c>
      <c r="C32" s="22"/>
      <c r="D32" s="23"/>
      <c r="E32" s="22"/>
      <c r="F32" s="23"/>
      <c r="G32" s="22"/>
      <c r="H32" s="22"/>
      <c r="I32" s="22"/>
      <c r="J32" s="13"/>
      <c r="K32" s="13"/>
    </row>
    <row r="33" spans="1:11" ht="15.75">
      <c r="A33" s="14" t="s">
        <v>83</v>
      </c>
      <c r="B33" s="15" t="s">
        <v>54</v>
      </c>
      <c r="C33" s="23">
        <v>4</v>
      </c>
      <c r="D33" s="23">
        <v>0</v>
      </c>
      <c r="E33" s="23">
        <f>C33*D33</f>
        <v>0</v>
      </c>
      <c r="F33" s="23">
        <v>0</v>
      </c>
      <c r="G33" s="23">
        <f>C33*F33</f>
        <v>0</v>
      </c>
      <c r="H33" s="23">
        <f>D33+F33</f>
        <v>0</v>
      </c>
      <c r="I33" s="23">
        <f>E33+G33</f>
        <v>0</v>
      </c>
      <c r="J33" s="13"/>
      <c r="K33" s="13"/>
    </row>
    <row r="34" spans="1:11" ht="15.75">
      <c r="A34" s="14" t="s">
        <v>84</v>
      </c>
      <c r="B34" s="15" t="s">
        <v>54</v>
      </c>
      <c r="C34" s="23">
        <v>10</v>
      </c>
      <c r="D34" s="23">
        <v>0</v>
      </c>
      <c r="E34" s="23">
        <f>C34*D34</f>
        <v>0</v>
      </c>
      <c r="F34" s="23">
        <v>0</v>
      </c>
      <c r="G34" s="23">
        <f>C34*F34</f>
        <v>0</v>
      </c>
      <c r="H34" s="23">
        <f>D34+F34</f>
        <v>0</v>
      </c>
      <c r="I34" s="23">
        <f>E34+G34</f>
        <v>0</v>
      </c>
      <c r="J34" s="13"/>
      <c r="K34" s="13"/>
    </row>
    <row r="35" spans="1:11" ht="16.5">
      <c r="A35" s="20" t="s">
        <v>85</v>
      </c>
      <c r="B35" s="21" t="s">
        <v>8</v>
      </c>
      <c r="C35" s="22"/>
      <c r="D35" s="23"/>
      <c r="E35" s="22"/>
      <c r="F35" s="23"/>
      <c r="G35" s="22"/>
      <c r="H35" s="22"/>
      <c r="I35" s="22"/>
      <c r="J35" s="13"/>
      <c r="K35" s="13"/>
    </row>
    <row r="36" spans="1:11" ht="15.75">
      <c r="A36" s="14" t="s">
        <v>86</v>
      </c>
      <c r="B36" s="15" t="s">
        <v>54</v>
      </c>
      <c r="C36" s="23">
        <v>2</v>
      </c>
      <c r="D36" s="23">
        <v>0</v>
      </c>
      <c r="E36" s="23">
        <f>C36*D36</f>
        <v>0</v>
      </c>
      <c r="F36" s="23">
        <v>0</v>
      </c>
      <c r="G36" s="23">
        <f>C36*F36</f>
        <v>0</v>
      </c>
      <c r="H36" s="23">
        <f>D36+F36</f>
        <v>0</v>
      </c>
      <c r="I36" s="23">
        <f>E36+G36</f>
        <v>0</v>
      </c>
      <c r="J36" s="13"/>
      <c r="K36" s="13"/>
    </row>
    <row r="37" spans="1:11" ht="16.5">
      <c r="A37" s="20" t="s">
        <v>87</v>
      </c>
      <c r="B37" s="21" t="s">
        <v>8</v>
      </c>
      <c r="C37" s="22"/>
      <c r="D37" s="23"/>
      <c r="E37" s="22"/>
      <c r="F37" s="23"/>
      <c r="G37" s="22"/>
      <c r="H37" s="22"/>
      <c r="I37" s="22"/>
      <c r="J37" s="13"/>
      <c r="K37" s="13"/>
    </row>
    <row r="38" spans="1:11" ht="15.75">
      <c r="A38" s="14" t="s">
        <v>88</v>
      </c>
      <c r="B38" s="15" t="s">
        <v>54</v>
      </c>
      <c r="C38" s="23">
        <v>4</v>
      </c>
      <c r="D38" s="23">
        <v>0</v>
      </c>
      <c r="E38" s="23">
        <f>C38*D38</f>
        <v>0</v>
      </c>
      <c r="F38" s="23">
        <v>0</v>
      </c>
      <c r="G38" s="23">
        <f>C38*F38</f>
        <v>0</v>
      </c>
      <c r="H38" s="23">
        <f>D38+F38</f>
        <v>0</v>
      </c>
      <c r="I38" s="23">
        <f>E38+G38</f>
        <v>0</v>
      </c>
      <c r="J38" s="13"/>
      <c r="K38" s="13"/>
    </row>
    <row r="39" spans="1:11" ht="18">
      <c r="A39" s="17" t="s">
        <v>89</v>
      </c>
      <c r="B39" s="18" t="s">
        <v>8</v>
      </c>
      <c r="C39" s="19"/>
      <c r="D39" s="19"/>
      <c r="E39" s="19">
        <f>SUM(E3:E38)</f>
        <v>0</v>
      </c>
      <c r="F39" s="19"/>
      <c r="G39" s="19">
        <f>SUM(G3:G38)</f>
        <v>0</v>
      </c>
      <c r="H39" s="19"/>
      <c r="I39" s="19">
        <f>SUM(I3:I38)</f>
        <v>0</v>
      </c>
      <c r="J39" s="13"/>
      <c r="K39" s="13"/>
    </row>
    <row r="40" spans="1:11" ht="18">
      <c r="A40" s="17" t="s">
        <v>90</v>
      </c>
      <c r="B40" s="18" t="s">
        <v>8</v>
      </c>
      <c r="C40" s="19"/>
      <c r="D40" s="19"/>
      <c r="E40" s="19"/>
      <c r="F40" s="19"/>
      <c r="G40" s="19"/>
      <c r="H40" s="19"/>
      <c r="I40" s="19"/>
      <c r="J40" s="13"/>
      <c r="K40" s="13"/>
    </row>
    <row r="41" spans="1:11" ht="15.75">
      <c r="A41" s="14" t="s">
        <v>51</v>
      </c>
      <c r="B41" s="15" t="s">
        <v>54</v>
      </c>
      <c r="C41" s="23">
        <v>1</v>
      </c>
      <c r="D41" s="23">
        <f>I39</f>
        <v>0</v>
      </c>
      <c r="E41" s="23">
        <f>C41*D41</f>
        <v>0</v>
      </c>
      <c r="F41" s="23"/>
      <c r="G41" s="23">
        <f>C41*F41</f>
        <v>0</v>
      </c>
      <c r="H41" s="23">
        <f>D41+F41</f>
        <v>0</v>
      </c>
      <c r="I41" s="23">
        <f>E41+G41</f>
        <v>0</v>
      </c>
      <c r="J41" s="13"/>
      <c r="K41" s="13"/>
    </row>
    <row r="42" spans="1:11" ht="18">
      <c r="A42" s="17" t="s">
        <v>91</v>
      </c>
      <c r="B42" s="18" t="s">
        <v>8</v>
      </c>
      <c r="C42" s="19"/>
      <c r="D42" s="19"/>
      <c r="E42" s="19">
        <f>SUM(E41:E41)</f>
        <v>0</v>
      </c>
      <c r="F42" s="19"/>
      <c r="G42" s="19">
        <f>SUM(G41:G41)</f>
        <v>0</v>
      </c>
      <c r="H42" s="19"/>
      <c r="I42" s="19">
        <f>SUM(I41:I41)</f>
        <v>0</v>
      </c>
      <c r="J42" s="13"/>
      <c r="K42" s="13"/>
    </row>
    <row r="43" spans="1:11" ht="18">
      <c r="A43" s="17" t="s">
        <v>92</v>
      </c>
      <c r="B43" s="18" t="s">
        <v>8</v>
      </c>
      <c r="C43" s="19"/>
      <c r="D43" s="19"/>
      <c r="E43" s="19"/>
      <c r="F43" s="19"/>
      <c r="G43" s="19"/>
      <c r="H43" s="19"/>
      <c r="I43" s="19"/>
      <c r="J43" s="13"/>
      <c r="K43" s="13"/>
    </row>
    <row r="44" spans="1:11" ht="16.5">
      <c r="A44" s="20" t="s">
        <v>93</v>
      </c>
      <c r="B44" s="21" t="s">
        <v>8</v>
      </c>
      <c r="C44" s="22"/>
      <c r="D44" s="22"/>
      <c r="E44" s="22"/>
      <c r="F44" s="22"/>
      <c r="G44" s="22"/>
      <c r="H44" s="22"/>
      <c r="I44" s="22"/>
      <c r="J44" s="13"/>
      <c r="K44" s="13"/>
    </row>
    <row r="45" spans="1:11" ht="15.75">
      <c r="A45" s="14" t="s">
        <v>94</v>
      </c>
      <c r="B45" s="15" t="s">
        <v>65</v>
      </c>
      <c r="C45" s="23">
        <v>1</v>
      </c>
      <c r="D45" s="23">
        <v>0</v>
      </c>
      <c r="E45" s="23">
        <f>C45*D45</f>
        <v>0</v>
      </c>
      <c r="F45" s="23">
        <v>0</v>
      </c>
      <c r="G45" s="23">
        <f>C45*F45</f>
        <v>0</v>
      </c>
      <c r="H45" s="23">
        <f>D45+F45</f>
        <v>0</v>
      </c>
      <c r="I45" s="23">
        <f>E45+G45</f>
        <v>0</v>
      </c>
      <c r="J45" s="13"/>
      <c r="K45" s="13"/>
    </row>
    <row r="46" spans="1:11" ht="16.5">
      <c r="A46" s="20" t="s">
        <v>95</v>
      </c>
      <c r="B46" s="21" t="s">
        <v>8</v>
      </c>
      <c r="C46" s="22"/>
      <c r="D46" s="23"/>
      <c r="E46" s="22"/>
      <c r="F46" s="23"/>
      <c r="G46" s="22"/>
      <c r="H46" s="22"/>
      <c r="I46" s="22"/>
      <c r="J46" s="13"/>
      <c r="K46" s="13"/>
    </row>
    <row r="47" spans="1:11" ht="15.75">
      <c r="A47" s="14" t="s">
        <v>96</v>
      </c>
      <c r="B47" s="15" t="s">
        <v>54</v>
      </c>
      <c r="C47" s="23">
        <v>1</v>
      </c>
      <c r="D47" s="23">
        <v>0</v>
      </c>
      <c r="E47" s="23">
        <f>C47*D47</f>
        <v>0</v>
      </c>
      <c r="F47" s="23">
        <v>0</v>
      </c>
      <c r="G47" s="23">
        <f>C47*F47</f>
        <v>0</v>
      </c>
      <c r="H47" s="23">
        <f>D47+F47</f>
        <v>0</v>
      </c>
      <c r="I47" s="23">
        <f>E47+G47</f>
        <v>0</v>
      </c>
      <c r="J47" s="13"/>
      <c r="K47" s="13"/>
    </row>
    <row r="48" spans="1:11" ht="16.5">
      <c r="A48" s="20" t="s">
        <v>97</v>
      </c>
      <c r="B48" s="21" t="s">
        <v>8</v>
      </c>
      <c r="C48" s="22"/>
      <c r="D48" s="23"/>
      <c r="E48" s="22"/>
      <c r="F48" s="23"/>
      <c r="G48" s="22"/>
      <c r="H48" s="22"/>
      <c r="I48" s="22"/>
      <c r="J48" s="13"/>
      <c r="K48" s="13"/>
    </row>
    <row r="49" spans="1:11" ht="15.75">
      <c r="A49" s="14" t="s">
        <v>98</v>
      </c>
      <c r="B49" s="15" t="s">
        <v>54</v>
      </c>
      <c r="C49" s="23">
        <v>1</v>
      </c>
      <c r="D49" s="23">
        <v>0</v>
      </c>
      <c r="E49" s="23">
        <f>C49*D49</f>
        <v>0</v>
      </c>
      <c r="F49" s="23">
        <v>0</v>
      </c>
      <c r="G49" s="23">
        <f>C49*F49</f>
        <v>0</v>
      </c>
      <c r="H49" s="23">
        <f>D49+F49</f>
        <v>0</v>
      </c>
      <c r="I49" s="23">
        <f>E49+G49</f>
        <v>0</v>
      </c>
      <c r="J49" s="13"/>
      <c r="K49" s="13"/>
    </row>
    <row r="50" spans="1:11" ht="16.5">
      <c r="A50" s="20" t="s">
        <v>99</v>
      </c>
      <c r="B50" s="21" t="s">
        <v>8</v>
      </c>
      <c r="C50" s="22"/>
      <c r="D50" s="23"/>
      <c r="E50" s="22"/>
      <c r="F50" s="23"/>
      <c r="G50" s="22"/>
      <c r="H50" s="22"/>
      <c r="I50" s="22"/>
      <c r="J50" s="13"/>
      <c r="K50" s="13"/>
    </row>
    <row r="51" spans="1:11" ht="90.75">
      <c r="A51" s="14" t="s">
        <v>100</v>
      </c>
      <c r="B51" s="15" t="s">
        <v>54</v>
      </c>
      <c r="C51" s="23">
        <v>12</v>
      </c>
      <c r="D51" s="23">
        <v>0</v>
      </c>
      <c r="E51" s="23">
        <f t="shared" ref="E51:E56" si="1">C51*D51</f>
        <v>0</v>
      </c>
      <c r="F51" s="23">
        <v>0</v>
      </c>
      <c r="G51" s="23">
        <f t="shared" ref="G51:G56" si="2">C51*F51</f>
        <v>0</v>
      </c>
      <c r="H51" s="23">
        <f t="shared" ref="H51:I56" si="3">D51+F51</f>
        <v>0</v>
      </c>
      <c r="I51" s="23">
        <f t="shared" si="3"/>
        <v>0</v>
      </c>
      <c r="J51" s="13"/>
      <c r="K51" s="13"/>
    </row>
    <row r="52" spans="1:11" ht="45.75">
      <c r="A52" s="14" t="s">
        <v>101</v>
      </c>
      <c r="B52" s="15" t="s">
        <v>54</v>
      </c>
      <c r="C52" s="23">
        <v>1</v>
      </c>
      <c r="D52" s="23">
        <v>0</v>
      </c>
      <c r="E52" s="23">
        <f t="shared" si="1"/>
        <v>0</v>
      </c>
      <c r="F52" s="23">
        <v>0</v>
      </c>
      <c r="G52" s="23">
        <f t="shared" si="2"/>
        <v>0</v>
      </c>
      <c r="H52" s="23">
        <f t="shared" si="3"/>
        <v>0</v>
      </c>
      <c r="I52" s="23">
        <f t="shared" si="3"/>
        <v>0</v>
      </c>
      <c r="J52" s="13"/>
      <c r="K52" s="13"/>
    </row>
    <row r="53" spans="1:11" ht="15.75">
      <c r="A53" s="14" t="s">
        <v>102</v>
      </c>
      <c r="B53" s="15" t="s">
        <v>54</v>
      </c>
      <c r="C53" s="23">
        <v>13</v>
      </c>
      <c r="D53" s="23">
        <v>0</v>
      </c>
      <c r="E53" s="23">
        <f t="shared" si="1"/>
        <v>0</v>
      </c>
      <c r="F53" s="23">
        <v>0</v>
      </c>
      <c r="G53" s="23">
        <f t="shared" si="2"/>
        <v>0</v>
      </c>
      <c r="H53" s="23">
        <f t="shared" si="3"/>
        <v>0</v>
      </c>
      <c r="I53" s="23">
        <f t="shared" si="3"/>
        <v>0</v>
      </c>
      <c r="J53" s="13"/>
      <c r="K53" s="13"/>
    </row>
    <row r="54" spans="1:11" ht="15.75">
      <c r="A54" s="14" t="s">
        <v>103</v>
      </c>
      <c r="B54" s="15" t="s">
        <v>54</v>
      </c>
      <c r="C54" s="23">
        <v>12</v>
      </c>
      <c r="D54" s="23">
        <v>0</v>
      </c>
      <c r="E54" s="23">
        <f t="shared" si="1"/>
        <v>0</v>
      </c>
      <c r="F54" s="23">
        <v>0</v>
      </c>
      <c r="G54" s="23">
        <f t="shared" si="2"/>
        <v>0</v>
      </c>
      <c r="H54" s="23">
        <f t="shared" si="3"/>
        <v>0</v>
      </c>
      <c r="I54" s="23">
        <f t="shared" si="3"/>
        <v>0</v>
      </c>
      <c r="J54" s="13"/>
      <c r="K54" s="13"/>
    </row>
    <row r="55" spans="1:11" ht="15.75">
      <c r="A55" s="14" t="s">
        <v>104</v>
      </c>
      <c r="B55" s="15" t="s">
        <v>54</v>
      </c>
      <c r="C55" s="23">
        <v>12</v>
      </c>
      <c r="D55" s="23">
        <v>0</v>
      </c>
      <c r="E55" s="23">
        <f t="shared" si="1"/>
        <v>0</v>
      </c>
      <c r="F55" s="23">
        <v>0</v>
      </c>
      <c r="G55" s="23">
        <f t="shared" si="2"/>
        <v>0</v>
      </c>
      <c r="H55" s="23">
        <f t="shared" si="3"/>
        <v>0</v>
      </c>
      <c r="I55" s="23">
        <f t="shared" si="3"/>
        <v>0</v>
      </c>
      <c r="J55" s="13"/>
      <c r="K55" s="13"/>
    </row>
    <row r="56" spans="1:11" ht="15.75">
      <c r="A56" s="14" t="s">
        <v>105</v>
      </c>
      <c r="B56" s="15" t="s">
        <v>54</v>
      </c>
      <c r="C56" s="23">
        <v>12</v>
      </c>
      <c r="D56" s="23">
        <v>0</v>
      </c>
      <c r="E56" s="23">
        <f t="shared" si="1"/>
        <v>0</v>
      </c>
      <c r="F56" s="23">
        <v>0</v>
      </c>
      <c r="G56" s="23">
        <f t="shared" si="2"/>
        <v>0</v>
      </c>
      <c r="H56" s="23">
        <f t="shared" si="3"/>
        <v>0</v>
      </c>
      <c r="I56" s="23">
        <f t="shared" si="3"/>
        <v>0</v>
      </c>
      <c r="J56" s="13"/>
      <c r="K56" s="13"/>
    </row>
    <row r="57" spans="1:11" ht="16.5">
      <c r="A57" s="20" t="s">
        <v>106</v>
      </c>
      <c r="B57" s="21" t="s">
        <v>8</v>
      </c>
      <c r="C57" s="22"/>
      <c r="D57" s="23"/>
      <c r="E57" s="22"/>
      <c r="F57" s="23"/>
      <c r="G57" s="22"/>
      <c r="H57" s="22"/>
      <c r="I57" s="22"/>
      <c r="J57" s="13"/>
      <c r="K57" s="13"/>
    </row>
    <row r="58" spans="1:11" ht="30.75">
      <c r="A58" s="14" t="s">
        <v>197</v>
      </c>
      <c r="B58" s="15" t="s">
        <v>54</v>
      </c>
      <c r="C58" s="23">
        <v>4</v>
      </c>
      <c r="D58" s="23">
        <v>0</v>
      </c>
      <c r="E58" s="23">
        <f>C58*D58</f>
        <v>0</v>
      </c>
      <c r="F58" s="23">
        <v>0</v>
      </c>
      <c r="G58" s="23">
        <f>C58*F58</f>
        <v>0</v>
      </c>
      <c r="H58" s="23">
        <f t="shared" ref="H58:I60" si="4">D58+F58</f>
        <v>0</v>
      </c>
      <c r="I58" s="23">
        <f t="shared" si="4"/>
        <v>0</v>
      </c>
      <c r="J58" s="13"/>
      <c r="K58" s="13"/>
    </row>
    <row r="59" spans="1:11" ht="15.75">
      <c r="A59" s="14" t="s">
        <v>107</v>
      </c>
      <c r="B59" s="15" t="s">
        <v>54</v>
      </c>
      <c r="C59" s="23">
        <v>4</v>
      </c>
      <c r="D59" s="23">
        <v>0</v>
      </c>
      <c r="E59" s="23">
        <f>C59*D59</f>
        <v>0</v>
      </c>
      <c r="F59" s="23">
        <v>0</v>
      </c>
      <c r="G59" s="23">
        <f>C59*F59</f>
        <v>0</v>
      </c>
      <c r="H59" s="23">
        <f t="shared" si="4"/>
        <v>0</v>
      </c>
      <c r="I59" s="23">
        <f t="shared" si="4"/>
        <v>0</v>
      </c>
      <c r="J59" s="13"/>
      <c r="K59" s="13"/>
    </row>
    <row r="60" spans="1:11" ht="15.75">
      <c r="A60" s="14" t="s">
        <v>108</v>
      </c>
      <c r="B60" s="15" t="s">
        <v>54</v>
      </c>
      <c r="C60" s="23">
        <v>1</v>
      </c>
      <c r="D60" s="23">
        <v>0</v>
      </c>
      <c r="E60" s="23">
        <f>C60*D60</f>
        <v>0</v>
      </c>
      <c r="F60" s="23">
        <v>0</v>
      </c>
      <c r="G60" s="23">
        <f>C60*F60</f>
        <v>0</v>
      </c>
      <c r="H60" s="23">
        <f t="shared" si="4"/>
        <v>0</v>
      </c>
      <c r="I60" s="23">
        <f t="shared" si="4"/>
        <v>0</v>
      </c>
      <c r="J60" s="13"/>
      <c r="K60" s="13"/>
    </row>
    <row r="61" spans="1:11" ht="16.5">
      <c r="A61" s="20" t="s">
        <v>109</v>
      </c>
      <c r="B61" s="21" t="s">
        <v>8</v>
      </c>
      <c r="C61" s="22"/>
      <c r="D61" s="23"/>
      <c r="E61" s="22"/>
      <c r="F61" s="23"/>
      <c r="G61" s="22"/>
      <c r="H61" s="22"/>
      <c r="I61" s="22"/>
      <c r="J61" s="13"/>
      <c r="K61" s="13"/>
    </row>
    <row r="62" spans="1:11" ht="16.5">
      <c r="A62" s="20" t="s">
        <v>110</v>
      </c>
      <c r="B62" s="21" t="s">
        <v>8</v>
      </c>
      <c r="C62" s="22"/>
      <c r="D62" s="23"/>
      <c r="E62" s="22"/>
      <c r="F62" s="23"/>
      <c r="G62" s="22"/>
      <c r="H62" s="22"/>
      <c r="I62" s="22"/>
      <c r="J62" s="13"/>
      <c r="K62" s="13"/>
    </row>
    <row r="63" spans="1:11" ht="15.75">
      <c r="A63" s="14" t="s">
        <v>111</v>
      </c>
      <c r="B63" s="15" t="s">
        <v>54</v>
      </c>
      <c r="C63" s="23">
        <v>5</v>
      </c>
      <c r="D63" s="23">
        <v>0</v>
      </c>
      <c r="E63" s="23">
        <f>C63*D63</f>
        <v>0</v>
      </c>
      <c r="F63" s="23">
        <v>0</v>
      </c>
      <c r="G63" s="23">
        <f>C63*F63</f>
        <v>0</v>
      </c>
      <c r="H63" s="23">
        <f>D63+F63</f>
        <v>0</v>
      </c>
      <c r="I63" s="23">
        <f>E63+G63</f>
        <v>0</v>
      </c>
      <c r="J63" s="13"/>
      <c r="K63" s="13"/>
    </row>
    <row r="64" spans="1:11" ht="16.5">
      <c r="A64" s="20" t="s">
        <v>112</v>
      </c>
      <c r="B64" s="21" t="s">
        <v>8</v>
      </c>
      <c r="C64" s="22"/>
      <c r="D64" s="23"/>
      <c r="E64" s="22"/>
      <c r="F64" s="23"/>
      <c r="G64" s="22"/>
      <c r="H64" s="22"/>
      <c r="I64" s="22"/>
      <c r="J64" s="13"/>
      <c r="K64" s="13"/>
    </row>
    <row r="65" spans="1:11" ht="15.75">
      <c r="A65" s="14" t="s">
        <v>113</v>
      </c>
      <c r="B65" s="15" t="s">
        <v>114</v>
      </c>
      <c r="C65" s="23">
        <v>50</v>
      </c>
      <c r="D65" s="23">
        <v>0</v>
      </c>
      <c r="E65" s="23">
        <f>C65*D65</f>
        <v>0</v>
      </c>
      <c r="F65" s="23">
        <v>0</v>
      </c>
      <c r="G65" s="23">
        <f>C65*F65</f>
        <v>0</v>
      </c>
      <c r="H65" s="23">
        <f>D65+F65</f>
        <v>0</v>
      </c>
      <c r="I65" s="23">
        <f>E65+G65</f>
        <v>0</v>
      </c>
      <c r="J65" s="13"/>
      <c r="K65" s="13"/>
    </row>
    <row r="66" spans="1:11" ht="16.5">
      <c r="A66" s="20" t="s">
        <v>115</v>
      </c>
      <c r="B66" s="21" t="s">
        <v>8</v>
      </c>
      <c r="C66" s="22"/>
      <c r="D66" s="23"/>
      <c r="E66" s="22"/>
      <c r="F66" s="23"/>
      <c r="G66" s="22"/>
      <c r="H66" s="22"/>
      <c r="I66" s="22"/>
      <c r="J66" s="13"/>
      <c r="K66" s="13"/>
    </row>
    <row r="67" spans="1:11" ht="15.75">
      <c r="A67" s="14" t="s">
        <v>116</v>
      </c>
      <c r="B67" s="15" t="s">
        <v>114</v>
      </c>
      <c r="C67" s="23">
        <v>6</v>
      </c>
      <c r="D67" s="23">
        <v>0</v>
      </c>
      <c r="E67" s="23">
        <f>C67*D67</f>
        <v>0</v>
      </c>
      <c r="F67" s="23">
        <v>0</v>
      </c>
      <c r="G67" s="23">
        <f>C67*F67</f>
        <v>0</v>
      </c>
      <c r="H67" s="23">
        <f>D67+F67</f>
        <v>0</v>
      </c>
      <c r="I67" s="23">
        <f>E67+G67</f>
        <v>0</v>
      </c>
      <c r="J67" s="13"/>
      <c r="K67" s="13"/>
    </row>
    <row r="68" spans="1:11" ht="16.5">
      <c r="A68" s="20" t="s">
        <v>117</v>
      </c>
      <c r="B68" s="21" t="s">
        <v>8</v>
      </c>
      <c r="C68" s="22"/>
      <c r="D68" s="23"/>
      <c r="E68" s="22"/>
      <c r="F68" s="23"/>
      <c r="G68" s="22"/>
      <c r="H68" s="22"/>
      <c r="I68" s="22"/>
      <c r="J68" s="13"/>
      <c r="K68" s="13"/>
    </row>
    <row r="69" spans="1:11" ht="15.75">
      <c r="A69" s="14" t="s">
        <v>118</v>
      </c>
      <c r="B69" s="15" t="s">
        <v>54</v>
      </c>
      <c r="C69" s="23">
        <v>12</v>
      </c>
      <c r="D69" s="23">
        <v>0</v>
      </c>
      <c r="E69" s="23">
        <f>C69*D69</f>
        <v>0</v>
      </c>
      <c r="F69" s="23">
        <v>0</v>
      </c>
      <c r="G69" s="23">
        <f>C69*F69</f>
        <v>0</v>
      </c>
      <c r="H69" s="23">
        <f>D69+F69</f>
        <v>0</v>
      </c>
      <c r="I69" s="23">
        <f>E69+G69</f>
        <v>0</v>
      </c>
      <c r="J69" s="13"/>
      <c r="K69" s="13"/>
    </row>
    <row r="70" spans="1:11" ht="16.5">
      <c r="A70" s="20" t="s">
        <v>119</v>
      </c>
      <c r="B70" s="21" t="s">
        <v>8</v>
      </c>
      <c r="C70" s="22"/>
      <c r="D70" s="23"/>
      <c r="E70" s="22"/>
      <c r="F70" s="23"/>
      <c r="G70" s="22"/>
      <c r="H70" s="22"/>
      <c r="I70" s="22"/>
      <c r="J70" s="13"/>
      <c r="K70" s="13"/>
    </row>
    <row r="71" spans="1:11" ht="15.75">
      <c r="A71" s="14" t="s">
        <v>120</v>
      </c>
      <c r="B71" s="15" t="s">
        <v>114</v>
      </c>
      <c r="C71" s="23">
        <v>130</v>
      </c>
      <c r="D71" s="23">
        <v>0</v>
      </c>
      <c r="E71" s="23">
        <f>C71*D71</f>
        <v>0</v>
      </c>
      <c r="F71" s="23">
        <v>0</v>
      </c>
      <c r="G71" s="23">
        <f>C71*F71</f>
        <v>0</v>
      </c>
      <c r="H71" s="23">
        <f t="shared" ref="H71:I75" si="5">D71+F71</f>
        <v>0</v>
      </c>
      <c r="I71" s="23">
        <f t="shared" si="5"/>
        <v>0</v>
      </c>
      <c r="J71" s="13"/>
      <c r="K71" s="13"/>
    </row>
    <row r="72" spans="1:11" ht="15.75">
      <c r="A72" s="14" t="s">
        <v>121</v>
      </c>
      <c r="B72" s="15" t="s">
        <v>114</v>
      </c>
      <c r="C72" s="23">
        <v>2</v>
      </c>
      <c r="D72" s="23">
        <v>0</v>
      </c>
      <c r="E72" s="23">
        <f>C72*D72</f>
        <v>0</v>
      </c>
      <c r="F72" s="23">
        <v>0</v>
      </c>
      <c r="G72" s="23">
        <f>C72*F72</f>
        <v>0</v>
      </c>
      <c r="H72" s="23">
        <f t="shared" si="5"/>
        <v>0</v>
      </c>
      <c r="I72" s="23">
        <f t="shared" si="5"/>
        <v>0</v>
      </c>
      <c r="J72" s="13"/>
      <c r="K72" s="13"/>
    </row>
    <row r="73" spans="1:11" ht="15.75">
      <c r="A73" s="14" t="s">
        <v>201</v>
      </c>
      <c r="B73" s="15" t="s">
        <v>114</v>
      </c>
      <c r="C73" s="23">
        <v>210</v>
      </c>
      <c r="D73" s="23">
        <v>0</v>
      </c>
      <c r="E73" s="23">
        <f>C73*D73</f>
        <v>0</v>
      </c>
      <c r="F73" s="23">
        <v>0</v>
      </c>
      <c r="G73" s="23">
        <f>C73*F73</f>
        <v>0</v>
      </c>
      <c r="H73" s="23">
        <f t="shared" si="5"/>
        <v>0</v>
      </c>
      <c r="I73" s="23">
        <f t="shared" si="5"/>
        <v>0</v>
      </c>
      <c r="J73" s="13"/>
      <c r="K73" s="13"/>
    </row>
    <row r="74" spans="1:11" ht="15.75">
      <c r="A74" s="14" t="s">
        <v>122</v>
      </c>
      <c r="B74" s="15" t="s">
        <v>114</v>
      </c>
      <c r="C74" s="23">
        <v>105</v>
      </c>
      <c r="D74" s="23">
        <v>0</v>
      </c>
      <c r="E74" s="23">
        <f>C74*D74</f>
        <v>0</v>
      </c>
      <c r="F74" s="23">
        <v>0</v>
      </c>
      <c r="G74" s="23">
        <f>C74*F74</f>
        <v>0</v>
      </c>
      <c r="H74" s="23">
        <f t="shared" ref="H74" si="6">D74+F74</f>
        <v>0</v>
      </c>
      <c r="I74" s="23">
        <f t="shared" ref="I74" si="7">E74+G74</f>
        <v>0</v>
      </c>
      <c r="J74" s="13"/>
      <c r="K74" s="13"/>
    </row>
    <row r="75" spans="1:11" ht="15.75">
      <c r="A75" s="14" t="s">
        <v>123</v>
      </c>
      <c r="B75" s="15" t="s">
        <v>114</v>
      </c>
      <c r="C75" s="23">
        <v>70</v>
      </c>
      <c r="D75" s="23">
        <v>0</v>
      </c>
      <c r="E75" s="23">
        <f>C75*D75</f>
        <v>0</v>
      </c>
      <c r="F75" s="23">
        <v>0</v>
      </c>
      <c r="G75" s="23">
        <f>C75*F75</f>
        <v>0</v>
      </c>
      <c r="H75" s="23">
        <f t="shared" si="5"/>
        <v>0</v>
      </c>
      <c r="I75" s="23">
        <f t="shared" si="5"/>
        <v>0</v>
      </c>
      <c r="J75" s="13"/>
      <c r="K75" s="13"/>
    </row>
    <row r="76" spans="1:11" ht="16.5">
      <c r="A76" s="20" t="s">
        <v>124</v>
      </c>
      <c r="B76" s="21" t="s">
        <v>8</v>
      </c>
      <c r="C76" s="22"/>
      <c r="D76" s="23"/>
      <c r="E76" s="22"/>
      <c r="F76" s="23"/>
      <c r="G76" s="22"/>
      <c r="H76" s="22"/>
      <c r="I76" s="22"/>
      <c r="J76" s="13"/>
      <c r="K76" s="13"/>
    </row>
    <row r="77" spans="1:11" ht="15.75">
      <c r="A77" s="14" t="s">
        <v>125</v>
      </c>
      <c r="B77" s="15" t="s">
        <v>114</v>
      </c>
      <c r="C77" s="23">
        <v>330</v>
      </c>
      <c r="D77" s="23">
        <v>0</v>
      </c>
      <c r="E77" s="23">
        <f>C77*D77</f>
        <v>0</v>
      </c>
      <c r="F77" s="23">
        <v>0</v>
      </c>
      <c r="G77" s="23">
        <f>C77*F77</f>
        <v>0</v>
      </c>
      <c r="H77" s="23">
        <f>D77+F77</f>
        <v>0</v>
      </c>
      <c r="I77" s="23">
        <f>E77+G77</f>
        <v>0</v>
      </c>
      <c r="J77" s="13"/>
      <c r="K77" s="13"/>
    </row>
    <row r="78" spans="1:11" ht="16.5">
      <c r="A78" s="20" t="s">
        <v>126</v>
      </c>
      <c r="B78" s="21" t="s">
        <v>8</v>
      </c>
      <c r="C78" s="22"/>
      <c r="D78" s="23"/>
      <c r="E78" s="22"/>
      <c r="F78" s="23"/>
      <c r="G78" s="22"/>
      <c r="H78" s="22"/>
      <c r="I78" s="22"/>
      <c r="J78" s="13"/>
      <c r="K78" s="13"/>
    </row>
    <row r="79" spans="1:11" ht="16.5">
      <c r="A79" s="20" t="s">
        <v>127</v>
      </c>
      <c r="B79" s="21" t="s">
        <v>8</v>
      </c>
      <c r="C79" s="22"/>
      <c r="D79" s="23"/>
      <c r="E79" s="22"/>
      <c r="F79" s="23"/>
      <c r="G79" s="22"/>
      <c r="H79" s="22"/>
      <c r="I79" s="22"/>
      <c r="J79" s="13"/>
      <c r="K79" s="13"/>
    </row>
    <row r="80" spans="1:11" ht="15.75">
      <c r="A80" s="14" t="s">
        <v>128</v>
      </c>
      <c r="B80" s="15" t="s">
        <v>54</v>
      </c>
      <c r="C80" s="23">
        <v>8</v>
      </c>
      <c r="D80" s="23">
        <v>0</v>
      </c>
      <c r="E80" s="23">
        <f>C80*D80</f>
        <v>0</v>
      </c>
      <c r="F80" s="23">
        <v>0</v>
      </c>
      <c r="G80" s="23">
        <f>C80*F80</f>
        <v>0</v>
      </c>
      <c r="H80" s="23">
        <f>D80+F80</f>
        <v>0</v>
      </c>
      <c r="I80" s="23">
        <f>E80+G80</f>
        <v>0</v>
      </c>
      <c r="J80" s="13"/>
      <c r="K80" s="13"/>
    </row>
    <row r="81" spans="1:11" ht="15.75">
      <c r="A81" s="14" t="s">
        <v>129</v>
      </c>
      <c r="B81" s="15" t="s">
        <v>54</v>
      </c>
      <c r="C81" s="23">
        <v>24</v>
      </c>
      <c r="D81" s="23">
        <v>0</v>
      </c>
      <c r="E81" s="23">
        <f>C81*D81</f>
        <v>0</v>
      </c>
      <c r="F81" s="23">
        <v>0</v>
      </c>
      <c r="G81" s="23">
        <f>C81*F81</f>
        <v>0</v>
      </c>
      <c r="H81" s="23">
        <f>D81+F81</f>
        <v>0</v>
      </c>
      <c r="I81" s="23">
        <f>E81+G81</f>
        <v>0</v>
      </c>
      <c r="J81" s="13"/>
      <c r="K81" s="13"/>
    </row>
    <row r="82" spans="1:11" ht="16.5">
      <c r="A82" s="20" t="s">
        <v>130</v>
      </c>
      <c r="B82" s="21" t="s">
        <v>8</v>
      </c>
      <c r="C82" s="22"/>
      <c r="D82" s="23"/>
      <c r="E82" s="22"/>
      <c r="F82" s="23"/>
      <c r="G82" s="22"/>
      <c r="H82" s="22"/>
      <c r="I82" s="22"/>
      <c r="J82" s="13"/>
      <c r="K82" s="13"/>
    </row>
    <row r="83" spans="1:11" ht="15.75">
      <c r="A83" s="14" t="s">
        <v>131</v>
      </c>
      <c r="B83" s="15" t="s">
        <v>54</v>
      </c>
      <c r="C83" s="23">
        <v>25</v>
      </c>
      <c r="D83" s="23">
        <v>0</v>
      </c>
      <c r="E83" s="23">
        <f>C83*D83</f>
        <v>0</v>
      </c>
      <c r="F83" s="23">
        <v>0</v>
      </c>
      <c r="G83" s="23">
        <f>C83*F83</f>
        <v>0</v>
      </c>
      <c r="H83" s="23">
        <f>D83+F83</f>
        <v>0</v>
      </c>
      <c r="I83" s="23">
        <f>E83+G83</f>
        <v>0</v>
      </c>
      <c r="J83" s="13"/>
      <c r="K83" s="13"/>
    </row>
    <row r="84" spans="1:11" ht="16.5">
      <c r="A84" s="20" t="s">
        <v>132</v>
      </c>
      <c r="B84" s="21" t="s">
        <v>8</v>
      </c>
      <c r="C84" s="22"/>
      <c r="D84" s="23"/>
      <c r="E84" s="22"/>
      <c r="F84" s="23"/>
      <c r="G84" s="22"/>
      <c r="H84" s="22"/>
      <c r="I84" s="22"/>
      <c r="J84" s="13"/>
      <c r="K84" s="13"/>
    </row>
    <row r="85" spans="1:11" ht="15.75">
      <c r="A85" s="14" t="s">
        <v>133</v>
      </c>
      <c r="B85" s="15" t="s">
        <v>54</v>
      </c>
      <c r="C85" s="23">
        <v>98</v>
      </c>
      <c r="D85" s="23">
        <v>0</v>
      </c>
      <c r="E85" s="23">
        <f>C85*D85</f>
        <v>0</v>
      </c>
      <c r="F85" s="23">
        <v>0</v>
      </c>
      <c r="G85" s="23">
        <f>C85*F85</f>
        <v>0</v>
      </c>
      <c r="H85" s="23">
        <f>D85+F85</f>
        <v>0</v>
      </c>
      <c r="I85" s="23">
        <f>E85+G85</f>
        <v>0</v>
      </c>
      <c r="J85" s="13"/>
      <c r="K85" s="13"/>
    </row>
    <row r="86" spans="1:11" ht="16.5">
      <c r="A86" s="20" t="s">
        <v>134</v>
      </c>
      <c r="B86" s="21" t="s">
        <v>8</v>
      </c>
      <c r="C86" s="22"/>
      <c r="D86" s="23"/>
      <c r="E86" s="22"/>
      <c r="F86" s="23"/>
      <c r="G86" s="22"/>
      <c r="H86" s="22"/>
      <c r="I86" s="22"/>
      <c r="J86" s="13"/>
      <c r="K86" s="13"/>
    </row>
    <row r="87" spans="1:11" ht="16.5">
      <c r="A87" s="20" t="s">
        <v>135</v>
      </c>
      <c r="B87" s="21" t="s">
        <v>8</v>
      </c>
      <c r="C87" s="22"/>
      <c r="D87" s="23"/>
      <c r="E87" s="22"/>
      <c r="F87" s="23"/>
      <c r="G87" s="22"/>
      <c r="H87" s="22"/>
      <c r="I87" s="22"/>
      <c r="J87" s="13"/>
      <c r="K87" s="13"/>
    </row>
    <row r="88" spans="1:11" ht="15.75">
      <c r="A88" s="14" t="s">
        <v>136</v>
      </c>
      <c r="B88" s="15" t="s">
        <v>114</v>
      </c>
      <c r="C88" s="23">
        <v>75</v>
      </c>
      <c r="D88" s="23">
        <v>0</v>
      </c>
      <c r="E88" s="23">
        <f>C88*D88</f>
        <v>0</v>
      </c>
      <c r="F88" s="23">
        <v>0</v>
      </c>
      <c r="G88" s="23">
        <f>C88*F88</f>
        <v>0</v>
      </c>
      <c r="H88" s="23">
        <f>D88+F88</f>
        <v>0</v>
      </c>
      <c r="I88" s="23">
        <f>E88+G88</f>
        <v>0</v>
      </c>
      <c r="J88" s="13"/>
      <c r="K88" s="13"/>
    </row>
    <row r="89" spans="1:11" ht="16.5">
      <c r="A89" s="20" t="s">
        <v>137</v>
      </c>
      <c r="B89" s="21" t="s">
        <v>8</v>
      </c>
      <c r="C89" s="22"/>
      <c r="D89" s="23"/>
      <c r="E89" s="22"/>
      <c r="F89" s="23"/>
      <c r="G89" s="22"/>
      <c r="H89" s="22"/>
      <c r="I89" s="22"/>
      <c r="J89" s="13"/>
      <c r="K89" s="13"/>
    </row>
    <row r="90" spans="1:11" ht="15.75">
      <c r="A90" s="14" t="s">
        <v>138</v>
      </c>
      <c r="B90" s="15" t="s">
        <v>54</v>
      </c>
      <c r="C90" s="23">
        <v>4</v>
      </c>
      <c r="D90" s="23">
        <v>0</v>
      </c>
      <c r="E90" s="23">
        <f>C90*D90</f>
        <v>0</v>
      </c>
      <c r="F90" s="23">
        <v>0</v>
      </c>
      <c r="G90" s="23">
        <f>C90*F90</f>
        <v>0</v>
      </c>
      <c r="H90" s="23">
        <f>D90+F90</f>
        <v>0</v>
      </c>
      <c r="I90" s="23">
        <f>E90+G90</f>
        <v>0</v>
      </c>
      <c r="J90" s="13"/>
      <c r="K90" s="13"/>
    </row>
    <row r="91" spans="1:11" ht="16.5">
      <c r="A91" s="20" t="s">
        <v>139</v>
      </c>
      <c r="B91" s="21" t="s">
        <v>8</v>
      </c>
      <c r="C91" s="22"/>
      <c r="D91" s="23"/>
      <c r="E91" s="22"/>
      <c r="F91" s="23"/>
      <c r="G91" s="22"/>
      <c r="H91" s="22"/>
      <c r="I91" s="22"/>
      <c r="J91" s="13"/>
      <c r="K91" s="13"/>
    </row>
    <row r="92" spans="1:11" ht="15.75">
      <c r="A92" s="14" t="s">
        <v>140</v>
      </c>
      <c r="B92" s="15" t="s">
        <v>114</v>
      </c>
      <c r="C92" s="23">
        <v>330</v>
      </c>
      <c r="D92" s="23">
        <v>0</v>
      </c>
      <c r="E92" s="23">
        <f>C92*D92</f>
        <v>0</v>
      </c>
      <c r="F92" s="23">
        <v>0</v>
      </c>
      <c r="G92" s="23">
        <f>C92*F92</f>
        <v>0</v>
      </c>
      <c r="H92" s="23">
        <f>D92+F92</f>
        <v>0</v>
      </c>
      <c r="I92" s="23">
        <f>E92+G92</f>
        <v>0</v>
      </c>
      <c r="J92" s="13"/>
      <c r="K92" s="13"/>
    </row>
    <row r="93" spans="1:11" ht="16.5">
      <c r="A93" s="20" t="s">
        <v>141</v>
      </c>
      <c r="B93" s="21" t="s">
        <v>8</v>
      </c>
      <c r="C93" s="22"/>
      <c r="D93" s="23"/>
      <c r="E93" s="22"/>
      <c r="F93" s="23"/>
      <c r="G93" s="22"/>
      <c r="H93" s="22"/>
      <c r="I93" s="22"/>
      <c r="J93" s="13"/>
      <c r="K93" s="13"/>
    </row>
    <row r="94" spans="1:11" ht="15.75">
      <c r="A94" s="14" t="s">
        <v>142</v>
      </c>
      <c r="B94" s="15" t="s">
        <v>54</v>
      </c>
      <c r="C94" s="23">
        <v>1</v>
      </c>
      <c r="D94" s="23">
        <v>0</v>
      </c>
      <c r="E94" s="23">
        <f>C94*D94</f>
        <v>0</v>
      </c>
      <c r="F94" s="23">
        <v>0</v>
      </c>
      <c r="G94" s="23">
        <f>C94*F94</f>
        <v>0</v>
      </c>
      <c r="H94" s="23">
        <f>D94+F94</f>
        <v>0</v>
      </c>
      <c r="I94" s="23">
        <f>E94+G94</f>
        <v>0</v>
      </c>
      <c r="J94" s="13"/>
      <c r="K94" s="13"/>
    </row>
    <row r="95" spans="1:11" ht="16.5">
      <c r="A95" s="20" t="s">
        <v>214</v>
      </c>
      <c r="B95" s="21" t="s">
        <v>8</v>
      </c>
      <c r="C95" s="22"/>
      <c r="D95" s="23"/>
      <c r="E95" s="22"/>
      <c r="F95" s="23"/>
      <c r="G95" s="22"/>
      <c r="H95" s="22"/>
      <c r="I95" s="22"/>
      <c r="J95" s="13"/>
      <c r="K95" s="13"/>
    </row>
    <row r="96" spans="1:11" ht="15.75">
      <c r="A96" s="14" t="s">
        <v>213</v>
      </c>
      <c r="B96" s="15" t="s">
        <v>54</v>
      </c>
      <c r="C96" s="23">
        <v>8</v>
      </c>
      <c r="D96" s="23">
        <v>0</v>
      </c>
      <c r="E96" s="23">
        <f>C96*D96</f>
        <v>0</v>
      </c>
      <c r="F96" s="23">
        <v>0</v>
      </c>
      <c r="G96" s="23">
        <f>C96*F96</f>
        <v>0</v>
      </c>
      <c r="H96" s="23">
        <f>D96+F96</f>
        <v>0</v>
      </c>
      <c r="I96" s="23">
        <f>E96+G96</f>
        <v>0</v>
      </c>
      <c r="J96" s="13"/>
      <c r="K96" s="13"/>
    </row>
    <row r="97" spans="1:12" ht="15.75">
      <c r="A97" s="14" t="s">
        <v>215</v>
      </c>
      <c r="B97" s="15" t="s">
        <v>54</v>
      </c>
      <c r="C97" s="23">
        <v>1</v>
      </c>
      <c r="D97" s="23">
        <v>0</v>
      </c>
      <c r="E97" s="23">
        <f>C97*D97</f>
        <v>0</v>
      </c>
      <c r="F97" s="23">
        <v>0</v>
      </c>
      <c r="G97" s="23">
        <f>C97*F97</f>
        <v>0</v>
      </c>
      <c r="H97" s="23">
        <f>D97+F97</f>
        <v>0</v>
      </c>
      <c r="I97" s="23">
        <f>E97+G97</f>
        <v>0</v>
      </c>
      <c r="J97" s="13"/>
      <c r="K97" s="13"/>
    </row>
    <row r="98" spans="1:12" ht="16.5">
      <c r="A98" s="20" t="s">
        <v>217</v>
      </c>
      <c r="B98" s="21" t="s">
        <v>8</v>
      </c>
      <c r="C98" s="22"/>
      <c r="D98" s="23"/>
      <c r="E98" s="22"/>
      <c r="F98" s="23"/>
      <c r="G98" s="22"/>
      <c r="H98" s="22"/>
      <c r="I98" s="22"/>
      <c r="J98" s="13"/>
      <c r="K98" s="13"/>
    </row>
    <row r="99" spans="1:12" ht="15.75">
      <c r="A99" s="14" t="s">
        <v>216</v>
      </c>
      <c r="B99" s="15" t="s">
        <v>54</v>
      </c>
      <c r="C99" s="23">
        <v>7</v>
      </c>
      <c r="D99" s="23">
        <v>0</v>
      </c>
      <c r="E99" s="23">
        <f>C99*D99</f>
        <v>0</v>
      </c>
      <c r="F99" s="23">
        <v>0</v>
      </c>
      <c r="G99" s="23">
        <f>C99*F99</f>
        <v>0</v>
      </c>
      <c r="H99" s="23">
        <f>D99+F99</f>
        <v>0</v>
      </c>
      <c r="I99" s="23">
        <f>E99+G99</f>
        <v>0</v>
      </c>
      <c r="J99" s="13"/>
      <c r="K99" s="13"/>
    </row>
    <row r="100" spans="1:12" ht="16.5">
      <c r="A100" s="20" t="s">
        <v>143</v>
      </c>
      <c r="B100" s="21" t="s">
        <v>8</v>
      </c>
      <c r="C100" s="22"/>
      <c r="D100" s="23"/>
      <c r="E100" s="22"/>
      <c r="F100" s="23"/>
      <c r="G100" s="22"/>
      <c r="H100" s="22"/>
      <c r="I100" s="22"/>
      <c r="J100" s="13"/>
      <c r="K100" s="13"/>
    </row>
    <row r="101" spans="1:12" ht="15.75">
      <c r="A101" s="14" t="s">
        <v>144</v>
      </c>
      <c r="B101" s="15" t="s">
        <v>145</v>
      </c>
      <c r="C101" s="23">
        <v>8</v>
      </c>
      <c r="D101" s="23">
        <v>0</v>
      </c>
      <c r="E101" s="23">
        <f>C101*D101</f>
        <v>0</v>
      </c>
      <c r="F101" s="23">
        <v>0</v>
      </c>
      <c r="G101" s="23">
        <f>C101*F101</f>
        <v>0</v>
      </c>
      <c r="H101" s="23">
        <f t="shared" ref="H101:I103" si="8">D101+F101</f>
        <v>0</v>
      </c>
      <c r="I101" s="23">
        <f t="shared" si="8"/>
        <v>0</v>
      </c>
      <c r="J101" s="13"/>
      <c r="K101" s="13"/>
    </row>
    <row r="102" spans="1:12" ht="15.75">
      <c r="A102" s="14" t="s">
        <v>146</v>
      </c>
      <c r="B102" s="15" t="s">
        <v>145</v>
      </c>
      <c r="C102" s="23">
        <v>8</v>
      </c>
      <c r="D102" s="23">
        <v>0</v>
      </c>
      <c r="E102" s="23">
        <f>C102*D102</f>
        <v>0</v>
      </c>
      <c r="F102" s="23">
        <v>0</v>
      </c>
      <c r="G102" s="23">
        <f>C102*F102</f>
        <v>0</v>
      </c>
      <c r="H102" s="23">
        <f t="shared" si="8"/>
        <v>0</v>
      </c>
      <c r="I102" s="23">
        <f t="shared" si="8"/>
        <v>0</v>
      </c>
      <c r="J102" s="13"/>
      <c r="K102" s="13"/>
    </row>
    <row r="103" spans="1:12" ht="15.75">
      <c r="A103" s="14" t="s">
        <v>147</v>
      </c>
      <c r="B103" s="15" t="s">
        <v>145</v>
      </c>
      <c r="C103" s="23">
        <v>4</v>
      </c>
      <c r="D103" s="23">
        <v>0</v>
      </c>
      <c r="E103" s="23">
        <f>C103*D103</f>
        <v>0</v>
      </c>
      <c r="F103" s="23">
        <v>0</v>
      </c>
      <c r="G103" s="23">
        <f>C103*F103</f>
        <v>0</v>
      </c>
      <c r="H103" s="23">
        <f t="shared" si="8"/>
        <v>0</v>
      </c>
      <c r="I103" s="23">
        <f t="shared" si="8"/>
        <v>0</v>
      </c>
      <c r="J103" s="13"/>
      <c r="K103" s="13"/>
    </row>
    <row r="104" spans="1:12" ht="16.5">
      <c r="A104" s="20" t="s">
        <v>148</v>
      </c>
      <c r="B104" s="21" t="s">
        <v>8</v>
      </c>
      <c r="C104" s="22"/>
      <c r="D104" s="23"/>
      <c r="E104" s="22"/>
      <c r="F104" s="23"/>
      <c r="G104" s="22"/>
      <c r="H104" s="22"/>
      <c r="I104" s="22"/>
      <c r="J104" s="13"/>
      <c r="K104" s="13"/>
    </row>
    <row r="105" spans="1:12" ht="16.5">
      <c r="A105" s="20" t="s">
        <v>149</v>
      </c>
      <c r="B105" s="21" t="s">
        <v>8</v>
      </c>
      <c r="C105" s="22"/>
      <c r="D105" s="23"/>
      <c r="E105" s="22"/>
      <c r="F105" s="23"/>
      <c r="G105" s="22"/>
      <c r="H105" s="22"/>
      <c r="I105" s="22"/>
      <c r="J105" s="13"/>
      <c r="K105" s="13"/>
    </row>
    <row r="106" spans="1:12" ht="15.75">
      <c r="A106" s="14" t="s">
        <v>150</v>
      </c>
      <c r="B106" s="15" t="s">
        <v>145</v>
      </c>
      <c r="C106" s="23">
        <v>8</v>
      </c>
      <c r="D106" s="23">
        <v>0</v>
      </c>
      <c r="E106" s="23">
        <f>C106*D106</f>
        <v>0</v>
      </c>
      <c r="F106" s="23">
        <v>0</v>
      </c>
      <c r="G106" s="23">
        <f>C106*F106</f>
        <v>0</v>
      </c>
      <c r="H106" s="23">
        <f>D106+F106</f>
        <v>0</v>
      </c>
      <c r="I106" s="23">
        <f>E106+G106</f>
        <v>0</v>
      </c>
      <c r="J106" s="13"/>
      <c r="K106" s="13"/>
    </row>
    <row r="107" spans="1:12" ht="15.75">
      <c r="A107" s="14" t="s">
        <v>151</v>
      </c>
      <c r="B107" s="15" t="s">
        <v>8</v>
      </c>
      <c r="C107" s="23"/>
      <c r="D107" s="23"/>
      <c r="E107" s="23"/>
      <c r="F107" s="23"/>
      <c r="G107" s="23"/>
      <c r="H107" s="23">
        <f>D107+F107</f>
        <v>0</v>
      </c>
      <c r="I107" s="23">
        <f>E107+G107</f>
        <v>0</v>
      </c>
      <c r="J107" s="13"/>
      <c r="K107" s="13"/>
    </row>
    <row r="108" spans="1:12" ht="18">
      <c r="A108" s="17" t="s">
        <v>152</v>
      </c>
      <c r="B108" s="18" t="s">
        <v>8</v>
      </c>
      <c r="C108" s="19"/>
      <c r="D108" s="23">
        <v>0</v>
      </c>
      <c r="E108" s="19">
        <f>SUM(E44:E107)</f>
        <v>0</v>
      </c>
      <c r="F108" s="23">
        <v>0</v>
      </c>
      <c r="G108" s="19">
        <f>SUM(G44:G107)</f>
        <v>0</v>
      </c>
      <c r="H108" s="19"/>
      <c r="I108" s="19">
        <f>SUM(I44:I107)</f>
        <v>0</v>
      </c>
      <c r="J108" s="13"/>
      <c r="K108" s="13"/>
    </row>
    <row r="109" spans="1:12" ht="18.75">
      <c r="A109" s="28" t="s">
        <v>153</v>
      </c>
      <c r="B109" s="1" t="s">
        <v>8</v>
      </c>
      <c r="C109" s="2"/>
      <c r="D109" s="23"/>
      <c r="E109" s="2"/>
      <c r="F109" s="23"/>
      <c r="G109" s="2"/>
      <c r="H109" s="2"/>
      <c r="I109" s="2"/>
      <c r="J109" s="13"/>
      <c r="K109" s="13"/>
    </row>
    <row r="110" spans="1:12" ht="15.75">
      <c r="A110" s="29" t="s">
        <v>191</v>
      </c>
      <c r="B110" s="11" t="s">
        <v>8</v>
      </c>
      <c r="C110" s="12"/>
      <c r="D110" s="23"/>
      <c r="E110" s="12"/>
      <c r="F110" s="23"/>
      <c r="G110" s="12"/>
      <c r="H110" s="12"/>
      <c r="I110" s="12"/>
      <c r="L110" s="7"/>
    </row>
    <row r="111" spans="1:12" ht="15.75">
      <c r="A111" s="30" t="s">
        <v>192</v>
      </c>
      <c r="B111" s="1" t="s">
        <v>193</v>
      </c>
      <c r="C111" s="2">
        <v>0.33</v>
      </c>
      <c r="D111" s="23">
        <v>0</v>
      </c>
      <c r="E111" s="2">
        <f>D111*C111</f>
        <v>0</v>
      </c>
      <c r="F111" s="23">
        <v>0</v>
      </c>
      <c r="G111" s="23">
        <f>C111*F111</f>
        <v>0</v>
      </c>
      <c r="H111" s="23">
        <f t="shared" ref="H111" si="9">D111+F111</f>
        <v>0</v>
      </c>
      <c r="I111" s="23">
        <f t="shared" ref="I111" si="10">E111+G111</f>
        <v>0</v>
      </c>
      <c r="L111" s="7"/>
    </row>
    <row r="112" spans="1:12" ht="15.75">
      <c r="A112" s="30" t="s">
        <v>154</v>
      </c>
      <c r="B112" s="1" t="s">
        <v>8</v>
      </c>
      <c r="C112" s="2"/>
      <c r="D112" s="23"/>
      <c r="E112" s="2"/>
      <c r="F112" s="23"/>
      <c r="G112" s="23"/>
      <c r="H112" s="23"/>
      <c r="I112" s="23"/>
      <c r="L112" s="7"/>
    </row>
    <row r="113" spans="1:12" ht="15.75">
      <c r="A113" s="30" t="s">
        <v>155</v>
      </c>
      <c r="B113" s="1" t="s">
        <v>156</v>
      </c>
      <c r="C113" s="2">
        <v>7</v>
      </c>
      <c r="D113" s="23">
        <v>0</v>
      </c>
      <c r="E113" s="2">
        <f t="shared" ref="E113:E140" si="11">D113*C113</f>
        <v>0</v>
      </c>
      <c r="F113" s="23">
        <v>0</v>
      </c>
      <c r="G113" s="23">
        <f t="shared" ref="G113:G140" si="12">C113*F113</f>
        <v>0</v>
      </c>
      <c r="H113" s="23">
        <f t="shared" ref="H113:H140" si="13">D113+F113</f>
        <v>0</v>
      </c>
      <c r="I113" s="23">
        <f t="shared" ref="I113:I140" si="14">E113+G113</f>
        <v>0</v>
      </c>
      <c r="L113" s="7"/>
    </row>
    <row r="114" spans="1:12" ht="15.75">
      <c r="A114" s="30" t="s">
        <v>157</v>
      </c>
      <c r="B114" s="1" t="s">
        <v>8</v>
      </c>
      <c r="C114" s="2"/>
      <c r="D114" s="23"/>
      <c r="E114" s="2"/>
      <c r="F114" s="23"/>
      <c r="G114" s="23"/>
      <c r="H114" s="23"/>
      <c r="I114" s="23"/>
      <c r="L114" s="7"/>
    </row>
    <row r="115" spans="1:12" ht="15.75">
      <c r="A115" s="30" t="s">
        <v>158</v>
      </c>
      <c r="B115" s="1" t="s">
        <v>156</v>
      </c>
      <c r="C115" s="2">
        <v>7</v>
      </c>
      <c r="D115" s="23">
        <v>0</v>
      </c>
      <c r="E115" s="2">
        <f t="shared" si="11"/>
        <v>0</v>
      </c>
      <c r="F115" s="23">
        <v>0</v>
      </c>
      <c r="G115" s="23">
        <f t="shared" si="12"/>
        <v>0</v>
      </c>
      <c r="H115" s="23">
        <f t="shared" si="13"/>
        <v>0</v>
      </c>
      <c r="I115" s="23">
        <f t="shared" si="14"/>
        <v>0</v>
      </c>
      <c r="L115" s="7"/>
    </row>
    <row r="116" spans="1:12" ht="15.75">
      <c r="A116" s="30" t="s">
        <v>159</v>
      </c>
      <c r="B116" s="1" t="s">
        <v>156</v>
      </c>
      <c r="C116" s="2">
        <v>7</v>
      </c>
      <c r="D116" s="23">
        <v>0</v>
      </c>
      <c r="E116" s="2">
        <f t="shared" si="11"/>
        <v>0</v>
      </c>
      <c r="F116" s="23">
        <v>0</v>
      </c>
      <c r="G116" s="23">
        <f t="shared" si="12"/>
        <v>0</v>
      </c>
      <c r="H116" s="23">
        <f t="shared" si="13"/>
        <v>0</v>
      </c>
      <c r="I116" s="23">
        <f t="shared" si="14"/>
        <v>0</v>
      </c>
      <c r="L116" s="7"/>
    </row>
    <row r="117" spans="1:12" ht="15.75">
      <c r="A117" s="30" t="s">
        <v>160</v>
      </c>
      <c r="B117" s="1" t="s">
        <v>156</v>
      </c>
      <c r="C117" s="2">
        <v>7</v>
      </c>
      <c r="D117" s="23">
        <v>0</v>
      </c>
      <c r="E117" s="2">
        <f t="shared" si="11"/>
        <v>0</v>
      </c>
      <c r="F117" s="23">
        <v>0</v>
      </c>
      <c r="G117" s="23">
        <f t="shared" si="12"/>
        <v>0</v>
      </c>
      <c r="H117" s="23">
        <f t="shared" si="13"/>
        <v>0</v>
      </c>
      <c r="I117" s="23">
        <f t="shared" si="14"/>
        <v>0</v>
      </c>
      <c r="L117" s="7"/>
    </row>
    <row r="118" spans="1:12" ht="15.75">
      <c r="A118" s="30" t="s">
        <v>161</v>
      </c>
      <c r="B118" s="1" t="s">
        <v>8</v>
      </c>
      <c r="C118" s="2"/>
      <c r="D118" s="23"/>
      <c r="E118" s="2"/>
      <c r="F118" s="23"/>
      <c r="G118" s="23"/>
      <c r="H118" s="23"/>
      <c r="I118" s="23"/>
      <c r="L118" s="7"/>
    </row>
    <row r="119" spans="1:12" ht="15.75">
      <c r="A119" s="30" t="s">
        <v>162</v>
      </c>
      <c r="B119" s="1" t="s">
        <v>54</v>
      </c>
      <c r="C119" s="2">
        <v>4</v>
      </c>
      <c r="D119" s="23">
        <v>0</v>
      </c>
      <c r="E119" s="2">
        <f t="shared" si="11"/>
        <v>0</v>
      </c>
      <c r="F119" s="23">
        <v>0</v>
      </c>
      <c r="G119" s="23">
        <f t="shared" si="12"/>
        <v>0</v>
      </c>
      <c r="H119" s="23">
        <f t="shared" si="13"/>
        <v>0</v>
      </c>
      <c r="I119" s="23">
        <f t="shared" si="14"/>
        <v>0</v>
      </c>
      <c r="L119" s="7"/>
    </row>
    <row r="120" spans="1:12" ht="15.75">
      <c r="A120" s="30" t="s">
        <v>206</v>
      </c>
      <c r="B120" s="1" t="s">
        <v>8</v>
      </c>
      <c r="C120" s="2"/>
      <c r="D120" s="23"/>
      <c r="E120" s="2"/>
      <c r="F120" s="23"/>
      <c r="G120" s="23"/>
      <c r="H120" s="23"/>
      <c r="I120" s="23"/>
      <c r="L120" s="7"/>
    </row>
    <row r="121" spans="1:12" ht="15.75">
      <c r="A121" s="30" t="s">
        <v>207</v>
      </c>
      <c r="B121" s="1" t="s">
        <v>208</v>
      </c>
      <c r="C121" s="2">
        <v>13.5</v>
      </c>
      <c r="D121" s="23">
        <v>0</v>
      </c>
      <c r="E121" s="2">
        <f t="shared" ref="E121" si="15">D121*C121</f>
        <v>0</v>
      </c>
      <c r="F121" s="23">
        <v>0</v>
      </c>
      <c r="G121" s="23">
        <f t="shared" ref="G121" si="16">C121*F121</f>
        <v>0</v>
      </c>
      <c r="H121" s="23">
        <f t="shared" ref="H121" si="17">D121+F121</f>
        <v>0</v>
      </c>
      <c r="I121" s="23">
        <f t="shared" ref="I121" si="18">E121+G121</f>
        <v>0</v>
      </c>
      <c r="L121" s="7"/>
    </row>
    <row r="122" spans="1:12" ht="15.75">
      <c r="A122" s="30" t="s">
        <v>209</v>
      </c>
      <c r="B122" s="1" t="s">
        <v>8</v>
      </c>
      <c r="C122" s="2"/>
      <c r="D122" s="23"/>
      <c r="E122" s="2"/>
      <c r="F122" s="23"/>
      <c r="G122" s="23"/>
      <c r="H122" s="23"/>
      <c r="I122" s="23"/>
      <c r="L122" s="7"/>
    </row>
    <row r="123" spans="1:12" ht="15.75">
      <c r="A123" s="30" t="s">
        <v>207</v>
      </c>
      <c r="B123" s="1" t="s">
        <v>208</v>
      </c>
      <c r="C123" s="2">
        <v>13.5</v>
      </c>
      <c r="D123" s="23">
        <v>0</v>
      </c>
      <c r="E123" s="2">
        <f t="shared" ref="E123" si="19">D123*C123</f>
        <v>0</v>
      </c>
      <c r="F123" s="23">
        <v>0</v>
      </c>
      <c r="G123" s="23">
        <f t="shared" ref="G123" si="20">C123*F123</f>
        <v>0</v>
      </c>
      <c r="H123" s="23">
        <f t="shared" ref="H123" si="21">D123+F123</f>
        <v>0</v>
      </c>
      <c r="I123" s="23">
        <f t="shared" ref="I123" si="22">E123+G123</f>
        <v>0</v>
      </c>
      <c r="L123" s="7"/>
    </row>
    <row r="124" spans="1:12" ht="15.75">
      <c r="A124" s="30" t="s">
        <v>163</v>
      </c>
      <c r="B124" s="1" t="s">
        <v>8</v>
      </c>
      <c r="C124" s="2"/>
      <c r="D124" s="23"/>
      <c r="E124" s="2"/>
      <c r="F124" s="23"/>
      <c r="G124" s="23"/>
      <c r="H124" s="23"/>
      <c r="I124" s="23"/>
      <c r="L124" s="7"/>
    </row>
    <row r="125" spans="1:12" ht="15.75">
      <c r="A125" s="30" t="s">
        <v>164</v>
      </c>
      <c r="B125" s="1" t="s">
        <v>8</v>
      </c>
      <c r="C125" s="2"/>
      <c r="D125" s="23"/>
      <c r="E125" s="2"/>
      <c r="F125" s="23"/>
      <c r="G125" s="23"/>
      <c r="H125" s="23"/>
      <c r="I125" s="23"/>
      <c r="L125" s="7"/>
    </row>
    <row r="126" spans="1:12" ht="15.75">
      <c r="A126" s="30" t="s">
        <v>194</v>
      </c>
      <c r="B126" s="1" t="s">
        <v>114</v>
      </c>
      <c r="C126" s="2">
        <v>310</v>
      </c>
      <c r="D126" s="23">
        <v>0</v>
      </c>
      <c r="E126" s="2">
        <f t="shared" si="11"/>
        <v>0</v>
      </c>
      <c r="F126" s="23">
        <v>0</v>
      </c>
      <c r="G126" s="23">
        <f t="shared" si="12"/>
        <v>0</v>
      </c>
      <c r="H126" s="23">
        <f t="shared" si="13"/>
        <v>0</v>
      </c>
      <c r="I126" s="23">
        <f t="shared" si="14"/>
        <v>0</v>
      </c>
      <c r="L126" s="7"/>
    </row>
    <row r="127" spans="1:12" ht="15.75">
      <c r="A127" s="30" t="s">
        <v>195</v>
      </c>
      <c r="B127" s="1" t="s">
        <v>114</v>
      </c>
      <c r="C127" s="2">
        <v>20</v>
      </c>
      <c r="D127" s="23">
        <v>0</v>
      </c>
      <c r="E127" s="2">
        <f t="shared" si="11"/>
        <v>0</v>
      </c>
      <c r="F127" s="23">
        <v>0</v>
      </c>
      <c r="G127" s="23">
        <f t="shared" si="12"/>
        <v>0</v>
      </c>
      <c r="H127" s="23">
        <f t="shared" si="13"/>
        <v>0</v>
      </c>
      <c r="I127" s="23">
        <f t="shared" si="14"/>
        <v>0</v>
      </c>
      <c r="L127" s="7"/>
    </row>
    <row r="128" spans="1:12" ht="15.75">
      <c r="A128" s="30" t="s">
        <v>165</v>
      </c>
      <c r="B128" s="1" t="s">
        <v>8</v>
      </c>
      <c r="C128" s="2"/>
      <c r="D128" s="23"/>
      <c r="E128" s="2"/>
      <c r="F128" s="23"/>
      <c r="G128" s="23"/>
      <c r="H128" s="23"/>
      <c r="I128" s="23"/>
      <c r="L128" s="7"/>
    </row>
    <row r="129" spans="1:12" ht="15.75">
      <c r="A129" s="30" t="s">
        <v>166</v>
      </c>
      <c r="B129" s="1" t="s">
        <v>156</v>
      </c>
      <c r="C129" s="2">
        <v>30</v>
      </c>
      <c r="D129" s="23">
        <v>0</v>
      </c>
      <c r="E129" s="2">
        <f t="shared" si="11"/>
        <v>0</v>
      </c>
      <c r="F129" s="23">
        <v>0</v>
      </c>
      <c r="G129" s="23">
        <f t="shared" si="12"/>
        <v>0</v>
      </c>
      <c r="H129" s="23">
        <f t="shared" si="13"/>
        <v>0</v>
      </c>
      <c r="I129" s="23">
        <f t="shared" si="14"/>
        <v>0</v>
      </c>
      <c r="L129" s="7"/>
    </row>
    <row r="130" spans="1:12" ht="15.75">
      <c r="A130" s="30" t="s">
        <v>202</v>
      </c>
      <c r="B130" s="1" t="s">
        <v>8</v>
      </c>
      <c r="C130" s="2"/>
      <c r="D130" s="23"/>
      <c r="E130" s="2"/>
      <c r="F130" s="23"/>
      <c r="G130" s="23"/>
      <c r="H130" s="23"/>
      <c r="I130" s="23"/>
      <c r="L130" s="7"/>
    </row>
    <row r="131" spans="1:12" ht="15.75">
      <c r="A131" s="30" t="s">
        <v>164</v>
      </c>
      <c r="B131" s="1" t="s">
        <v>8</v>
      </c>
      <c r="C131" s="2"/>
      <c r="D131" s="23"/>
      <c r="E131" s="2"/>
      <c r="F131" s="23"/>
      <c r="G131" s="23"/>
      <c r="H131" s="23"/>
      <c r="I131" s="23"/>
      <c r="L131" s="7"/>
    </row>
    <row r="132" spans="1:12" ht="15.75">
      <c r="A132" s="30" t="s">
        <v>203</v>
      </c>
      <c r="B132" s="1" t="s">
        <v>156</v>
      </c>
      <c r="C132" s="2">
        <v>9</v>
      </c>
      <c r="D132" s="23">
        <v>0</v>
      </c>
      <c r="E132" s="2">
        <f t="shared" si="11"/>
        <v>0</v>
      </c>
      <c r="F132" s="23">
        <v>0</v>
      </c>
      <c r="G132" s="23">
        <f t="shared" si="12"/>
        <v>0</v>
      </c>
      <c r="H132" s="23">
        <f t="shared" si="13"/>
        <v>0</v>
      </c>
      <c r="I132" s="23">
        <f t="shared" si="14"/>
        <v>0</v>
      </c>
      <c r="L132" s="7"/>
    </row>
    <row r="133" spans="1:12" ht="15.75">
      <c r="A133" s="30" t="s">
        <v>204</v>
      </c>
      <c r="B133" s="1" t="s">
        <v>8</v>
      </c>
      <c r="C133" s="2"/>
      <c r="D133" s="23"/>
      <c r="E133" s="2"/>
      <c r="F133" s="23"/>
      <c r="G133" s="23"/>
      <c r="H133" s="23"/>
      <c r="I133" s="23"/>
      <c r="L133" s="7"/>
    </row>
    <row r="134" spans="1:12" ht="15.75">
      <c r="A134" s="30" t="s">
        <v>205</v>
      </c>
      <c r="B134" s="1" t="s">
        <v>114</v>
      </c>
      <c r="C134" s="2">
        <v>28</v>
      </c>
      <c r="D134" s="23">
        <v>0</v>
      </c>
      <c r="E134" s="2">
        <f t="shared" si="11"/>
        <v>0</v>
      </c>
      <c r="F134" s="23">
        <v>0</v>
      </c>
      <c r="G134" s="23">
        <f t="shared" si="12"/>
        <v>0</v>
      </c>
      <c r="H134" s="23">
        <f t="shared" si="13"/>
        <v>0</v>
      </c>
      <c r="I134" s="23">
        <f t="shared" si="14"/>
        <v>0</v>
      </c>
      <c r="L134" s="7"/>
    </row>
    <row r="135" spans="1:12" ht="15.75">
      <c r="A135" s="30" t="s">
        <v>167</v>
      </c>
      <c r="B135" s="1" t="s">
        <v>8</v>
      </c>
      <c r="C135" s="2"/>
      <c r="D135" s="23"/>
      <c r="E135" s="2"/>
      <c r="F135" s="23"/>
      <c r="G135" s="23"/>
      <c r="H135" s="23"/>
      <c r="I135" s="23"/>
      <c r="L135" s="7"/>
    </row>
    <row r="136" spans="1:12" ht="15.75">
      <c r="A136" s="30" t="s">
        <v>168</v>
      </c>
      <c r="B136" s="1" t="s">
        <v>8</v>
      </c>
      <c r="C136" s="2"/>
      <c r="D136" s="23"/>
      <c r="E136" s="2"/>
      <c r="F136" s="23"/>
      <c r="G136" s="23"/>
      <c r="H136" s="23"/>
      <c r="I136" s="23"/>
      <c r="L136" s="7"/>
    </row>
    <row r="137" spans="1:12" ht="15.75">
      <c r="A137" s="30" t="s">
        <v>169</v>
      </c>
      <c r="B137" s="1" t="s">
        <v>114</v>
      </c>
      <c r="C137" s="2">
        <v>330</v>
      </c>
      <c r="D137" s="23">
        <v>0</v>
      </c>
      <c r="E137" s="2">
        <f t="shared" si="11"/>
        <v>0</v>
      </c>
      <c r="F137" s="23">
        <v>0</v>
      </c>
      <c r="G137" s="23">
        <f t="shared" si="12"/>
        <v>0</v>
      </c>
      <c r="H137" s="23">
        <f t="shared" si="13"/>
        <v>0</v>
      </c>
      <c r="I137" s="23">
        <f t="shared" si="14"/>
        <v>0</v>
      </c>
    </row>
    <row r="138" spans="1:12" ht="15.75">
      <c r="A138" s="30" t="s">
        <v>170</v>
      </c>
      <c r="B138" s="1" t="s">
        <v>8</v>
      </c>
      <c r="C138" s="2"/>
      <c r="D138" s="23"/>
      <c r="E138" s="2"/>
      <c r="F138" s="23"/>
      <c r="G138" s="23"/>
      <c r="H138" s="23"/>
      <c r="I138" s="23"/>
    </row>
    <row r="139" spans="1:12" ht="15.75">
      <c r="A139" s="30" t="s">
        <v>194</v>
      </c>
      <c r="B139" s="1" t="s">
        <v>114</v>
      </c>
      <c r="C139" s="2">
        <v>310</v>
      </c>
      <c r="D139" s="23">
        <v>0</v>
      </c>
      <c r="E139" s="2">
        <f t="shared" si="11"/>
        <v>0</v>
      </c>
      <c r="F139" s="23">
        <v>0</v>
      </c>
      <c r="G139" s="23">
        <f t="shared" si="12"/>
        <v>0</v>
      </c>
      <c r="H139" s="23">
        <f t="shared" si="13"/>
        <v>0</v>
      </c>
      <c r="I139" s="23">
        <f t="shared" si="14"/>
        <v>0</v>
      </c>
    </row>
    <row r="140" spans="1:12" ht="15.75">
      <c r="A140" s="30" t="s">
        <v>195</v>
      </c>
      <c r="B140" s="1" t="s">
        <v>114</v>
      </c>
      <c r="C140" s="2">
        <v>20</v>
      </c>
      <c r="D140" s="23">
        <v>0</v>
      </c>
      <c r="E140" s="2">
        <f t="shared" si="11"/>
        <v>0</v>
      </c>
      <c r="F140" s="23">
        <v>0</v>
      </c>
      <c r="G140" s="23">
        <f t="shared" si="12"/>
        <v>0</v>
      </c>
      <c r="H140" s="23">
        <f t="shared" si="13"/>
        <v>0</v>
      </c>
      <c r="I140" s="23">
        <f t="shared" si="14"/>
        <v>0</v>
      </c>
    </row>
    <row r="141" spans="1:12" ht="18.75">
      <c r="A141" s="28" t="s">
        <v>171</v>
      </c>
      <c r="B141" s="4" t="s">
        <v>8</v>
      </c>
      <c r="C141" s="5"/>
      <c r="D141" s="5"/>
      <c r="E141" s="3">
        <f>SUM(E111:E140)</f>
        <v>0</v>
      </c>
      <c r="F141" s="3"/>
      <c r="G141" s="3">
        <f>SUM(G111:G140)</f>
        <v>0</v>
      </c>
      <c r="H141" s="3"/>
      <c r="I141" s="3">
        <f>SUM(I111:I140)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zoomScale="90" zoomScaleNormal="90" workbookViewId="0">
      <selection activeCell="B11" sqref="B11"/>
    </sheetView>
  </sheetViews>
  <sheetFormatPr defaultRowHeight="15"/>
  <cols>
    <col min="1" max="1" width="36.5703125" style="10" bestFit="1" customWidth="1"/>
    <col min="2" max="2" width="79.28515625" style="10" customWidth="1"/>
    <col min="3" max="3" width="9.140625" style="7"/>
    <col min="4" max="4" width="0" style="6" hidden="1" customWidth="1"/>
    <col min="5" max="16384" width="9.140625" style="7"/>
  </cols>
  <sheetData>
    <row r="1" spans="1:3" ht="15.75">
      <c r="A1" s="15" t="s">
        <v>0</v>
      </c>
      <c r="B1" s="15" t="s">
        <v>1</v>
      </c>
      <c r="C1" s="13"/>
    </row>
    <row r="2" spans="1:3" ht="18">
      <c r="A2" s="15" t="s">
        <v>2</v>
      </c>
      <c r="B2" s="18" t="s">
        <v>3</v>
      </c>
      <c r="C2" s="13"/>
    </row>
    <row r="3" spans="1:3" ht="16.5">
      <c r="A3" s="15" t="s">
        <v>4</v>
      </c>
      <c r="B3" s="24" t="s">
        <v>210</v>
      </c>
      <c r="C3" s="13"/>
    </row>
    <row r="4" spans="1:3" ht="16.5">
      <c r="A4" s="15" t="s">
        <v>5</v>
      </c>
      <c r="B4" s="24"/>
      <c r="C4" s="13"/>
    </row>
    <row r="5" spans="1:3" ht="16.5">
      <c r="A5" s="15" t="s">
        <v>6</v>
      </c>
      <c r="B5" s="24" t="s">
        <v>196</v>
      </c>
      <c r="C5" s="13"/>
    </row>
    <row r="6" spans="1:3" ht="16.5">
      <c r="A6" s="15" t="s">
        <v>7</v>
      </c>
      <c r="B6" s="24" t="s">
        <v>8</v>
      </c>
      <c r="C6" s="13"/>
    </row>
    <row r="7" spans="1:3" ht="16.5">
      <c r="A7" s="15" t="s">
        <v>9</v>
      </c>
      <c r="B7" s="24" t="s">
        <v>212</v>
      </c>
      <c r="C7" s="13"/>
    </row>
    <row r="8" spans="1:3" ht="16.5">
      <c r="A8" s="15" t="s">
        <v>10</v>
      </c>
      <c r="B8" s="24" t="s">
        <v>8</v>
      </c>
      <c r="C8" s="13"/>
    </row>
    <row r="9" spans="1:3" ht="16.5">
      <c r="A9" s="15" t="s">
        <v>11</v>
      </c>
      <c r="B9" s="24"/>
      <c r="C9" s="13"/>
    </row>
    <row r="10" spans="1:3" ht="16.5">
      <c r="A10" s="15" t="s">
        <v>12</v>
      </c>
      <c r="B10" s="24" t="s">
        <v>8</v>
      </c>
      <c r="C10" s="13"/>
    </row>
    <row r="11" spans="1:3" ht="16.5">
      <c r="A11" s="15" t="s">
        <v>13</v>
      </c>
      <c r="B11" s="24"/>
      <c r="C11" s="13"/>
    </row>
    <row r="12" spans="1:3" ht="16.5">
      <c r="A12" s="15" t="s">
        <v>14</v>
      </c>
      <c r="B12" s="24"/>
      <c r="C12" s="13"/>
    </row>
    <row r="13" spans="1:3" ht="16.5">
      <c r="A13" s="15" t="s">
        <v>15</v>
      </c>
      <c r="B13" s="24" t="s">
        <v>211</v>
      </c>
      <c r="C13" s="13"/>
    </row>
    <row r="14" spans="1:3" ht="16.5">
      <c r="A14" s="15" t="s">
        <v>16</v>
      </c>
      <c r="B14" s="24" t="s">
        <v>17</v>
      </c>
      <c r="C14" s="13"/>
    </row>
    <row r="15" spans="1:3" ht="15.75">
      <c r="A15" s="15" t="s">
        <v>8</v>
      </c>
      <c r="B15" s="15" t="s">
        <v>8</v>
      </c>
      <c r="C15" s="13"/>
    </row>
    <row r="16" spans="1:3" ht="15.75">
      <c r="A16" s="15" t="s">
        <v>18</v>
      </c>
      <c r="B16" s="26" t="s">
        <v>19</v>
      </c>
      <c r="C16" s="13"/>
    </row>
    <row r="17" spans="1:3" ht="15.75">
      <c r="A17" s="15" t="s">
        <v>20</v>
      </c>
      <c r="B17" s="26" t="s">
        <v>21</v>
      </c>
      <c r="C17" s="13"/>
    </row>
    <row r="18" spans="1:3" ht="15.75">
      <c r="A18" s="15" t="s">
        <v>22</v>
      </c>
      <c r="B18" s="26" t="s">
        <v>23</v>
      </c>
      <c r="C18" s="13"/>
    </row>
    <row r="19" spans="1:3" ht="15.75">
      <c r="A19" s="15" t="s">
        <v>24</v>
      </c>
      <c r="B19" s="26" t="s">
        <v>198</v>
      </c>
      <c r="C19" s="13"/>
    </row>
    <row r="20" spans="1:3" ht="15.75">
      <c r="A20" s="15" t="s">
        <v>26</v>
      </c>
      <c r="B20" s="26" t="s">
        <v>25</v>
      </c>
      <c r="C20" s="13"/>
    </row>
    <row r="21" spans="1:3" ht="15.75">
      <c r="A21" s="15" t="s">
        <v>27</v>
      </c>
      <c r="B21" s="26" t="s">
        <v>198</v>
      </c>
      <c r="C21" s="13"/>
    </row>
    <row r="22" spans="1:3" ht="15.75">
      <c r="A22" s="15" t="s">
        <v>28</v>
      </c>
      <c r="B22" s="26" t="s">
        <v>198</v>
      </c>
      <c r="C22" s="13"/>
    </row>
    <row r="23" spans="1:3" ht="15.75">
      <c r="A23" s="15" t="s">
        <v>29</v>
      </c>
      <c r="B23" s="26" t="s">
        <v>30</v>
      </c>
      <c r="C23" s="13"/>
    </row>
    <row r="24" spans="1:3" ht="15.75">
      <c r="A24" s="15" t="s">
        <v>31</v>
      </c>
      <c r="B24" s="26" t="s">
        <v>21</v>
      </c>
      <c r="C24" s="13"/>
    </row>
    <row r="25" spans="1:3" ht="15.75">
      <c r="A25" s="15" t="s">
        <v>32</v>
      </c>
      <c r="B25" s="26" t="s">
        <v>25</v>
      </c>
      <c r="C25" s="13"/>
    </row>
    <row r="26" spans="1:3" ht="15.75">
      <c r="A26" s="15" t="s">
        <v>33</v>
      </c>
      <c r="B26" s="26" t="s">
        <v>34</v>
      </c>
      <c r="C26" s="13"/>
    </row>
    <row r="27" spans="1:3" ht="15.75">
      <c r="A27" s="15" t="s">
        <v>35</v>
      </c>
      <c r="B27" s="26" t="s">
        <v>25</v>
      </c>
      <c r="C27" s="13"/>
    </row>
    <row r="28" spans="1:3" ht="15.75">
      <c r="A28" s="15" t="s">
        <v>36</v>
      </c>
      <c r="B28" s="26" t="s">
        <v>25</v>
      </c>
      <c r="C28" s="13"/>
    </row>
    <row r="29" spans="1:3" ht="15.75">
      <c r="A29" s="15" t="s">
        <v>37</v>
      </c>
      <c r="B29" s="26" t="s">
        <v>25</v>
      </c>
      <c r="C29" s="13"/>
    </row>
    <row r="30" spans="1:3" ht="15.75">
      <c r="A30" s="15" t="s">
        <v>38</v>
      </c>
      <c r="B30" s="26" t="s">
        <v>25</v>
      </c>
      <c r="C30" s="13"/>
    </row>
    <row r="31" spans="1:3" ht="30.75">
      <c r="A31" s="14" t="s">
        <v>39</v>
      </c>
      <c r="B31" s="26" t="s">
        <v>40</v>
      </c>
      <c r="C31" s="13"/>
    </row>
    <row r="32" spans="1:3" ht="15.75">
      <c r="A32" s="15" t="s">
        <v>41</v>
      </c>
      <c r="B32" s="26" t="s">
        <v>42</v>
      </c>
      <c r="C32" s="13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 Pleva</dc:creator>
  <cp:lastModifiedBy>Vícha David</cp:lastModifiedBy>
  <dcterms:created xsi:type="dcterms:W3CDTF">2017-08-02T13:05:54Z</dcterms:created>
  <dcterms:modified xsi:type="dcterms:W3CDTF">2018-06-04T07:26:16Z</dcterms:modified>
</cp:coreProperties>
</file>